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L-17文化センター利用状況" sheetId="1" r:id="rId1"/>
  </sheets>
  <definedNames/>
  <calcPr calcMode="manual" fullCalcOnLoad="1"/>
</workbook>
</file>

<file path=xl/sharedStrings.xml><?xml version="1.0" encoding="utf-8"?>
<sst xmlns="http://schemas.openxmlformats.org/spreadsheetml/2006/main" count="38" uniqueCount="26">
  <si>
    <t>件数</t>
  </si>
  <si>
    <t>入場者数</t>
  </si>
  <si>
    <t>資料：文化課</t>
  </si>
  <si>
    <t>-</t>
  </si>
  <si>
    <t>　Ｌ－１７　文化センター利用状況</t>
  </si>
  <si>
    <t xml:space="preserve">         　年 度
 区 分</t>
  </si>
  <si>
    <t>令和元年度</t>
  </si>
  <si>
    <t>R3.1～3</t>
  </si>
  <si>
    <t>件数</t>
  </si>
  <si>
    <t>人数</t>
  </si>
  <si>
    <t>R3.4～12</t>
  </si>
  <si>
    <t>-</t>
  </si>
  <si>
    <t>文化ホール</t>
  </si>
  <si>
    <t>リハーサル室</t>
  </si>
  <si>
    <t>11会議室</t>
  </si>
  <si>
    <t>12会議室</t>
  </si>
  <si>
    <t>13会議室</t>
  </si>
  <si>
    <t>ギャラリー</t>
  </si>
  <si>
    <t>21会議室</t>
  </si>
  <si>
    <t>22会議室</t>
  </si>
  <si>
    <t>31会議室</t>
  </si>
  <si>
    <t>32会議室</t>
  </si>
  <si>
    <t>和室</t>
  </si>
  <si>
    <t>茶室</t>
  </si>
  <si>
    <t>美術館</t>
  </si>
  <si>
    <t>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</si>
</sst>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_ "/>
    <numFmt numFmtId="180" formatCode="#,##0_ ;[Red]\-#,##0\ "/>
    <numFmt numFmtId="181" formatCode="#,##0_);[Red]\(#,##0\)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right" vertical="top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38" fontId="5" fillId="33" borderId="12" xfId="48" applyFont="1" applyFill="1" applyBorder="1" applyAlignment="1">
      <alignment horizontal="right" vertical="top"/>
    </xf>
    <xf numFmtId="38" fontId="0" fillId="33" borderId="0" xfId="48" applyFont="1" applyFill="1" applyAlignment="1">
      <alignment vertical="center"/>
    </xf>
    <xf numFmtId="38" fontId="0" fillId="33" borderId="0" xfId="48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38" fontId="7" fillId="33" borderId="0" xfId="48" applyFont="1" applyFill="1" applyAlignment="1">
      <alignment vertical="center"/>
    </xf>
    <xf numFmtId="0" fontId="7" fillId="33" borderId="0" xfId="0" applyFont="1" applyFill="1" applyAlignment="1">
      <alignment horizontal="right" vertical="center"/>
    </xf>
    <xf numFmtId="38" fontId="8" fillId="33" borderId="0" xfId="48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38" fontId="0" fillId="33" borderId="0" xfId="48" applyFont="1" applyFill="1" applyBorder="1" applyAlignment="1">
      <alignment vertical="center"/>
    </xf>
    <xf numFmtId="0" fontId="5" fillId="33" borderId="13" xfId="0" applyFont="1" applyFill="1" applyBorder="1" applyAlignment="1">
      <alignment horizontal="right"/>
    </xf>
    <xf numFmtId="38" fontId="7" fillId="33" borderId="0" xfId="48" applyFont="1" applyFill="1" applyAlignment="1">
      <alignment horizontal="right" vertical="center"/>
    </xf>
    <xf numFmtId="38" fontId="0" fillId="33" borderId="11" xfId="48" applyFont="1" applyFill="1" applyBorder="1" applyAlignment="1">
      <alignment horizontal="distributed" vertical="center"/>
    </xf>
    <xf numFmtId="38" fontId="7" fillId="33" borderId="0" xfId="0" applyNumberFormat="1" applyFont="1" applyFill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distributed" vertical="center"/>
    </xf>
    <xf numFmtId="0" fontId="0" fillId="33" borderId="18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distributed" vertical="center"/>
    </xf>
    <xf numFmtId="0" fontId="0" fillId="33" borderId="18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/>
    </xf>
    <xf numFmtId="57" fontId="0" fillId="33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9"/>
  <sheetViews>
    <sheetView tabSelected="1" zoomScaleSheetLayoutView="100" zoomScalePageLayoutView="0" workbookViewId="0" topLeftCell="A1">
      <selection activeCell="Q6" sqref="Q6"/>
    </sheetView>
  </sheetViews>
  <sheetFormatPr defaultColWidth="8.625" defaultRowHeight="12.75"/>
  <cols>
    <col min="1" max="1" width="18.75390625" style="1" bestFit="1" customWidth="1"/>
    <col min="2" max="2" width="7.75390625" style="1" bestFit="1" customWidth="1"/>
    <col min="3" max="3" width="10.25390625" style="1" customWidth="1"/>
    <col min="4" max="4" width="7.75390625" style="1" customWidth="1"/>
    <col min="5" max="5" width="10.25390625" style="1" customWidth="1"/>
    <col min="6" max="6" width="7.75390625" style="1" customWidth="1"/>
    <col min="7" max="7" width="10.25390625" style="1" customWidth="1"/>
    <col min="8" max="8" width="7.75390625" style="1" customWidth="1"/>
    <col min="9" max="9" width="10.25390625" style="11" customWidth="1"/>
    <col min="10" max="11" width="8.625" style="1" customWidth="1"/>
    <col min="12" max="15" width="0" style="1" hidden="1" customWidth="1"/>
    <col min="16" max="16384" width="8.625" style="1" customWidth="1"/>
  </cols>
  <sheetData>
    <row r="1" spans="1:61" ht="14.25" customHeight="1">
      <c r="A1" s="9" t="s">
        <v>4</v>
      </c>
      <c r="B1" s="2"/>
      <c r="C1" s="2"/>
      <c r="D1" s="2"/>
      <c r="E1" s="2"/>
      <c r="F1" s="2"/>
      <c r="G1" s="2"/>
      <c r="H1" s="2"/>
      <c r="I1" s="20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</row>
    <row r="2" spans="1:61" ht="18.75" customHeight="1">
      <c r="A2" s="32" t="s">
        <v>5</v>
      </c>
      <c r="B2" s="30" t="s">
        <v>6</v>
      </c>
      <c r="C2" s="31"/>
      <c r="D2" s="30">
        <v>2</v>
      </c>
      <c r="E2" s="31"/>
      <c r="F2" s="28">
        <v>3</v>
      </c>
      <c r="G2" s="29"/>
      <c r="H2" s="30">
        <v>4</v>
      </c>
      <c r="I2" s="31"/>
      <c r="J2" s="2"/>
      <c r="K2" s="2"/>
      <c r="L2" s="34" t="s">
        <v>7</v>
      </c>
      <c r="M2" s="34"/>
      <c r="N2" s="27" t="s">
        <v>10</v>
      </c>
      <c r="O2" s="27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ht="18.75" customHeight="1">
      <c r="A3" s="33"/>
      <c r="B3" s="3" t="s">
        <v>0</v>
      </c>
      <c r="C3" s="4" t="s">
        <v>1</v>
      </c>
      <c r="D3" s="3" t="s">
        <v>0</v>
      </c>
      <c r="E3" s="4" t="s">
        <v>1</v>
      </c>
      <c r="F3" s="3" t="s">
        <v>0</v>
      </c>
      <c r="G3" s="22" t="s">
        <v>1</v>
      </c>
      <c r="H3" s="3" t="s">
        <v>0</v>
      </c>
      <c r="I3" s="22" t="s">
        <v>1</v>
      </c>
      <c r="J3" s="2"/>
      <c r="K3" s="2"/>
      <c r="L3" s="17" t="s">
        <v>8</v>
      </c>
      <c r="M3" s="18" t="s">
        <v>9</v>
      </c>
      <c r="N3" s="18" t="s">
        <v>8</v>
      </c>
      <c r="O3" s="18" t="s">
        <v>9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1:61" ht="17.25" customHeight="1">
      <c r="A4" s="24" t="s">
        <v>12</v>
      </c>
      <c r="B4" s="13">
        <v>61</v>
      </c>
      <c r="C4" s="14">
        <v>19093</v>
      </c>
      <c r="D4" s="13">
        <v>108</v>
      </c>
      <c r="E4" s="14">
        <v>18032</v>
      </c>
      <c r="F4" s="13">
        <v>147</v>
      </c>
      <c r="G4" s="14">
        <v>31642</v>
      </c>
      <c r="H4" s="23">
        <v>136</v>
      </c>
      <c r="I4" s="14">
        <v>28180</v>
      </c>
      <c r="J4" s="2"/>
      <c r="K4" s="2"/>
      <c r="L4" s="19">
        <f>5+9+16</f>
        <v>30</v>
      </c>
      <c r="M4" s="19">
        <f>135+410+1427</f>
        <v>1972</v>
      </c>
      <c r="N4" s="19">
        <v>122</v>
      </c>
      <c r="O4" s="19">
        <v>24476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1" ht="17.25" customHeight="1">
      <c r="A5" s="25" t="s">
        <v>13</v>
      </c>
      <c r="B5" s="13">
        <v>71</v>
      </c>
      <c r="C5" s="14">
        <v>1823</v>
      </c>
      <c r="D5" s="13">
        <v>173</v>
      </c>
      <c r="E5" s="14">
        <v>3527</v>
      </c>
      <c r="F5" s="13">
        <v>170</v>
      </c>
      <c r="G5" s="14">
        <v>2548</v>
      </c>
      <c r="H5" s="23">
        <v>275</v>
      </c>
      <c r="I5" s="14">
        <v>5400</v>
      </c>
      <c r="J5" s="2"/>
      <c r="K5" s="2"/>
      <c r="L5" s="19">
        <f>15+3+0+15+1+1+18+7+4</f>
        <v>64</v>
      </c>
      <c r="M5" s="19">
        <f>300+30+0+360+3+3+456+73+41</f>
        <v>1266</v>
      </c>
      <c r="N5" s="19">
        <f>67+51+25</f>
        <v>143</v>
      </c>
      <c r="O5" s="19">
        <f>1636+287+187</f>
        <v>2110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7.25" customHeight="1">
      <c r="A6" s="25" t="s">
        <v>14</v>
      </c>
      <c r="B6" s="13">
        <v>355</v>
      </c>
      <c r="C6" s="14">
        <v>14097</v>
      </c>
      <c r="D6" s="13">
        <v>176</v>
      </c>
      <c r="E6" s="14">
        <v>5130</v>
      </c>
      <c r="F6" s="13">
        <v>154</v>
      </c>
      <c r="G6" s="14">
        <v>6215</v>
      </c>
      <c r="H6" s="23">
        <v>111</v>
      </c>
      <c r="I6" s="14">
        <v>8305</v>
      </c>
      <c r="J6" s="2"/>
      <c r="K6" s="2"/>
      <c r="L6" s="19">
        <f>16+17+15</f>
        <v>48</v>
      </c>
      <c r="M6" s="19">
        <f>183+259+218</f>
        <v>660</v>
      </c>
      <c r="N6" s="19">
        <v>137</v>
      </c>
      <c r="O6" s="19">
        <v>6001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7.25" customHeight="1">
      <c r="A7" s="25" t="s">
        <v>15</v>
      </c>
      <c r="B7" s="13">
        <v>239</v>
      </c>
      <c r="C7" s="14">
        <v>13618</v>
      </c>
      <c r="D7" s="13">
        <v>177</v>
      </c>
      <c r="E7" s="14">
        <v>5501</v>
      </c>
      <c r="F7" s="13">
        <v>158</v>
      </c>
      <c r="G7" s="14">
        <v>6876</v>
      </c>
      <c r="H7" s="23">
        <v>126</v>
      </c>
      <c r="I7" s="14">
        <v>8846</v>
      </c>
      <c r="J7" s="2"/>
      <c r="K7" s="2"/>
      <c r="L7" s="19">
        <f>7+17+21</f>
        <v>45</v>
      </c>
      <c r="M7" s="19">
        <f>104+274+377</f>
        <v>755</v>
      </c>
      <c r="N7" s="19">
        <v>144</v>
      </c>
      <c r="O7" s="19">
        <v>6673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17.25" customHeight="1">
      <c r="A8" s="25" t="s">
        <v>16</v>
      </c>
      <c r="B8" s="13">
        <v>465</v>
      </c>
      <c r="C8" s="14">
        <v>12322</v>
      </c>
      <c r="D8" s="13">
        <v>249</v>
      </c>
      <c r="E8" s="14">
        <v>6067</v>
      </c>
      <c r="F8" s="13">
        <v>175</v>
      </c>
      <c r="G8" s="14">
        <v>6785</v>
      </c>
      <c r="H8" s="23">
        <v>154</v>
      </c>
      <c r="I8" s="14">
        <v>8782</v>
      </c>
      <c r="J8" s="2"/>
      <c r="K8" s="2"/>
      <c r="L8" s="19">
        <f>18+24+25</f>
        <v>67</v>
      </c>
      <c r="M8" s="19">
        <f>217+316+335</f>
        <v>868</v>
      </c>
      <c r="N8" s="19">
        <v>154</v>
      </c>
      <c r="O8" s="19">
        <v>6500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17.25" customHeight="1">
      <c r="A9" s="25" t="s">
        <v>17</v>
      </c>
      <c r="B9" s="13">
        <v>180</v>
      </c>
      <c r="C9" s="14">
        <v>15140</v>
      </c>
      <c r="D9" s="13">
        <v>114</v>
      </c>
      <c r="E9" s="14">
        <v>6242</v>
      </c>
      <c r="F9" s="13">
        <v>138</v>
      </c>
      <c r="G9" s="14">
        <v>9979</v>
      </c>
      <c r="H9" s="23">
        <v>128</v>
      </c>
      <c r="I9" s="14">
        <v>11338</v>
      </c>
      <c r="J9" s="2"/>
      <c r="K9" s="2"/>
      <c r="L9" s="19">
        <f>26+21+16</f>
        <v>63</v>
      </c>
      <c r="M9" s="19">
        <f>26+440+910</f>
        <v>1376</v>
      </c>
      <c r="N9" s="19">
        <v>123</v>
      </c>
      <c r="O9" s="19">
        <v>9511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7.25" customHeight="1">
      <c r="A10" s="25" t="s">
        <v>18</v>
      </c>
      <c r="B10" s="13">
        <v>164</v>
      </c>
      <c r="C10" s="14">
        <v>9107</v>
      </c>
      <c r="D10" s="13">
        <v>154</v>
      </c>
      <c r="E10" s="14">
        <v>4188</v>
      </c>
      <c r="F10" s="13">
        <v>171</v>
      </c>
      <c r="G10" s="14">
        <v>6343</v>
      </c>
      <c r="H10" s="23">
        <v>264</v>
      </c>
      <c r="I10" s="14">
        <v>10342</v>
      </c>
      <c r="J10" s="2"/>
      <c r="K10" s="2"/>
      <c r="L10" s="19">
        <f>18+27+1</f>
        <v>46</v>
      </c>
      <c r="M10" s="19">
        <f>195+185+10</f>
        <v>390</v>
      </c>
      <c r="N10" s="19">
        <v>101</v>
      </c>
      <c r="O10" s="19">
        <v>5070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7.25" customHeight="1">
      <c r="A11" s="25" t="s">
        <v>19</v>
      </c>
      <c r="B11" s="13">
        <v>238</v>
      </c>
      <c r="C11" s="14">
        <v>17353</v>
      </c>
      <c r="D11" s="13">
        <v>198</v>
      </c>
      <c r="E11" s="14">
        <v>7910</v>
      </c>
      <c r="F11" s="13">
        <v>229</v>
      </c>
      <c r="G11" s="14">
        <v>11197</v>
      </c>
      <c r="H11" s="23">
        <v>338</v>
      </c>
      <c r="I11" s="14">
        <v>15710</v>
      </c>
      <c r="J11" s="2"/>
      <c r="K11" s="2"/>
      <c r="L11" s="19">
        <f>7+23+22</f>
        <v>52</v>
      </c>
      <c r="M11" s="19">
        <f>330+546+425</f>
        <v>1301</v>
      </c>
      <c r="N11" s="19">
        <v>22</v>
      </c>
      <c r="O11" s="19">
        <v>8568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7.25" customHeight="1">
      <c r="A12" s="25" t="s">
        <v>20</v>
      </c>
      <c r="B12" s="13">
        <v>212</v>
      </c>
      <c r="C12" s="14">
        <v>22500</v>
      </c>
      <c r="D12" s="13">
        <v>152</v>
      </c>
      <c r="E12" s="14">
        <v>10046</v>
      </c>
      <c r="F12" s="13">
        <v>181</v>
      </c>
      <c r="G12" s="14">
        <v>12871</v>
      </c>
      <c r="H12" s="23">
        <v>221</v>
      </c>
      <c r="I12" s="14">
        <v>17500</v>
      </c>
      <c r="J12" s="2"/>
      <c r="K12" s="2"/>
      <c r="L12" s="19">
        <f>7+17+28</f>
        <v>52</v>
      </c>
      <c r="M12" s="19">
        <f>485+921+1210</f>
        <v>2616</v>
      </c>
      <c r="N12" s="19">
        <v>114</v>
      </c>
      <c r="O12" s="19">
        <v>9387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7.25" customHeight="1">
      <c r="A13" s="25" t="s">
        <v>21</v>
      </c>
      <c r="B13" s="13">
        <v>316</v>
      </c>
      <c r="C13" s="14">
        <v>4740</v>
      </c>
      <c r="D13" s="13">
        <v>174</v>
      </c>
      <c r="E13" s="14">
        <v>2656</v>
      </c>
      <c r="F13" s="13">
        <v>203</v>
      </c>
      <c r="G13" s="14">
        <v>2713</v>
      </c>
      <c r="H13" s="23">
        <v>230</v>
      </c>
      <c r="I13" s="14">
        <v>2184</v>
      </c>
      <c r="J13" s="2"/>
      <c r="K13" s="2"/>
      <c r="L13" s="19">
        <f>14+15+20</f>
        <v>49</v>
      </c>
      <c r="M13" s="19">
        <f>212+118+152</f>
        <v>482</v>
      </c>
      <c r="N13" s="19">
        <v>131</v>
      </c>
      <c r="O13" s="19">
        <v>1903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7.25" customHeight="1">
      <c r="A14" s="25" t="s">
        <v>22</v>
      </c>
      <c r="B14" s="13">
        <v>152</v>
      </c>
      <c r="C14" s="14">
        <v>4796</v>
      </c>
      <c r="D14" s="13">
        <v>61</v>
      </c>
      <c r="E14" s="14">
        <v>1574</v>
      </c>
      <c r="F14" s="13">
        <v>105</v>
      </c>
      <c r="G14" s="14">
        <v>2930</v>
      </c>
      <c r="H14" s="23">
        <v>143</v>
      </c>
      <c r="I14" s="14">
        <v>3412</v>
      </c>
      <c r="J14" s="2"/>
      <c r="K14" s="2"/>
      <c r="L14" s="19">
        <f>0+0+1</f>
        <v>1</v>
      </c>
      <c r="M14" s="19">
        <f>0+0+10</f>
        <v>10</v>
      </c>
      <c r="N14" s="19">
        <v>88</v>
      </c>
      <c r="O14" s="19">
        <v>1941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7.25" customHeight="1">
      <c r="A15" s="25" t="s">
        <v>23</v>
      </c>
      <c r="B15" s="13">
        <v>93</v>
      </c>
      <c r="C15" s="14">
        <v>1899</v>
      </c>
      <c r="D15" s="15" t="s">
        <v>3</v>
      </c>
      <c r="E15" s="21" t="s">
        <v>3</v>
      </c>
      <c r="F15" s="15">
        <v>37</v>
      </c>
      <c r="G15" s="15">
        <v>273</v>
      </c>
      <c r="H15" s="23">
        <v>57</v>
      </c>
      <c r="I15" s="14">
        <v>122</v>
      </c>
      <c r="J15" s="2"/>
      <c r="K15" s="2"/>
      <c r="L15" s="19">
        <v>0</v>
      </c>
      <c r="M15" s="19">
        <v>0</v>
      </c>
      <c r="N15" s="19">
        <v>28</v>
      </c>
      <c r="O15" s="19">
        <v>264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7.25" customHeight="1">
      <c r="A16" s="25" t="s">
        <v>24</v>
      </c>
      <c r="B16" s="15" t="s">
        <v>3</v>
      </c>
      <c r="C16" s="14">
        <v>13723</v>
      </c>
      <c r="D16" s="15" t="s">
        <v>3</v>
      </c>
      <c r="E16" s="14">
        <v>3885</v>
      </c>
      <c r="F16" s="15" t="s">
        <v>3</v>
      </c>
      <c r="G16" s="14">
        <v>5819</v>
      </c>
      <c r="H16" s="15" t="s">
        <v>11</v>
      </c>
      <c r="I16" s="14">
        <v>7091</v>
      </c>
      <c r="J16" s="2"/>
      <c r="K16" s="2"/>
      <c r="L16" s="19"/>
      <c r="M16" s="19">
        <v>0</v>
      </c>
      <c r="N16" s="19"/>
      <c r="O16" s="19">
        <v>3981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7.25" customHeight="1">
      <c r="A17" s="26" t="s">
        <v>25</v>
      </c>
      <c r="B17" s="16">
        <v>2546</v>
      </c>
      <c r="C17" s="16">
        <v>150211</v>
      </c>
      <c r="D17" s="16">
        <v>1736</v>
      </c>
      <c r="E17" s="16">
        <v>74758</v>
      </c>
      <c r="F17" s="16">
        <v>1868</v>
      </c>
      <c r="G17" s="16">
        <v>106191</v>
      </c>
      <c r="H17" s="16">
        <v>2183</v>
      </c>
      <c r="I17" s="16">
        <v>127212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2.75">
      <c r="A18" s="5"/>
      <c r="B18" s="5"/>
      <c r="C18" s="5"/>
      <c r="D18" s="5"/>
      <c r="E18" s="5"/>
      <c r="F18" s="5"/>
      <c r="G18" s="6"/>
      <c r="H18" s="7"/>
      <c r="I18" s="10" t="s">
        <v>2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8.75" customHeight="1">
      <c r="A19" s="8"/>
      <c r="B19" s="2"/>
      <c r="C19" s="2"/>
      <c r="D19" s="2"/>
      <c r="E19" s="2"/>
      <c r="F19" s="2"/>
      <c r="G19" s="2"/>
      <c r="H19" s="2"/>
      <c r="I19" s="1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</sheetData>
  <sheetProtection/>
  <mergeCells count="7">
    <mergeCell ref="N2:O2"/>
    <mergeCell ref="F2:G2"/>
    <mergeCell ref="H2:I2"/>
    <mergeCell ref="A2:A3"/>
    <mergeCell ref="B2:C2"/>
    <mergeCell ref="D2:E2"/>
    <mergeCell ref="L2:M2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安間　秀幸</dc:creator>
  <cp:keywords/>
  <dc:description/>
  <cp:lastModifiedBy>seto</cp:lastModifiedBy>
  <cp:lastPrinted>2016-01-12T08:17:45Z</cp:lastPrinted>
  <dcterms:created xsi:type="dcterms:W3CDTF">2001-12-24T04:12:45Z</dcterms:created>
  <dcterms:modified xsi:type="dcterms:W3CDTF">2024-03-04T07:09:31Z</dcterms:modified>
  <cp:category/>
  <cp:version/>
  <cp:contentType/>
  <cp:contentStatus/>
</cp:coreProperties>
</file>