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￥１ 文化係\【令和４・５年度アーティスト活動支援事業】\01_要綱\決定版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1" i="1" s="1"/>
  <c r="C13" i="1" s="1"/>
  <c r="D2" i="1" l="1"/>
  <c r="D3" i="1" s="1"/>
  <c r="D4" i="1" s="1"/>
  <c r="D5" i="1" s="1"/>
  <c r="C11" i="1" s="1"/>
  <c r="D31" i="1" s="1"/>
  <c r="C12" i="1" l="1"/>
  <c r="D13" i="1"/>
</calcChain>
</file>

<file path=xl/sharedStrings.xml><?xml version="1.0" encoding="utf-8"?>
<sst xmlns="http://schemas.openxmlformats.org/spreadsheetml/2006/main" count="42" uniqueCount="35">
  <si>
    <t>１　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</si>
  <si>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</si>
  <si>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助成金交付申請額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phoneticPr fontId="2"/>
  </si>
  <si>
    <t>２　収支予算書</t>
    <rPh sb="2" eb="4">
      <t>シュウシ</t>
    </rPh>
    <rPh sb="4" eb="7">
      <t>ヨサンショ</t>
    </rPh>
    <phoneticPr fontId="2"/>
  </si>
  <si>
    <t>　（１）　収入の部</t>
    <rPh sb="5" eb="7">
      <t>シュウニュウ</t>
    </rPh>
    <rPh sb="8" eb="9">
      <t>ブ</t>
    </rPh>
    <phoneticPr fontId="2"/>
  </si>
  <si>
    <t>収入の種類</t>
    <rPh sb="0" eb="2">
      <t>シュウニュウ</t>
    </rPh>
    <rPh sb="3" eb="5">
      <t>シュルイ</t>
    </rPh>
    <phoneticPr fontId="2"/>
  </si>
  <si>
    <t>予算額</t>
    <rPh sb="0" eb="3">
      <t>ヨサンガク</t>
    </rPh>
    <phoneticPr fontId="2"/>
  </si>
  <si>
    <t>内容</t>
    <rPh sb="0" eb="2">
      <t>ナイヨウ</t>
    </rPh>
    <phoneticPr fontId="2"/>
  </si>
  <si>
    <t>（単位：円）</t>
    <rPh sb="1" eb="3">
      <t>タンイ</t>
    </rPh>
    <rPh sb="4" eb="5">
      <t>エン</t>
    </rPh>
    <phoneticPr fontId="2"/>
  </si>
  <si>
    <t>瀬戸市アーティスト活動支援助成金</t>
    <rPh sb="0" eb="3">
      <t>セトシ</t>
    </rPh>
    <rPh sb="9" eb="11">
      <t>カツドウ</t>
    </rPh>
    <rPh sb="11" eb="13">
      <t>シエン</t>
    </rPh>
    <rPh sb="13" eb="16">
      <t>ジョセイキン</t>
    </rPh>
    <phoneticPr fontId="2"/>
  </si>
  <si>
    <t>自己資金等</t>
    <rPh sb="0" eb="2">
      <t>ジコ</t>
    </rPh>
    <rPh sb="2" eb="4">
      <t>シキン</t>
    </rPh>
    <rPh sb="4" eb="5">
      <t>トウ</t>
    </rPh>
    <phoneticPr fontId="2"/>
  </si>
  <si>
    <t>　（２）　支出の部</t>
    <rPh sb="5" eb="7">
      <t>シシュツ</t>
    </rPh>
    <rPh sb="8" eb="9">
      <t>ブ</t>
    </rPh>
    <phoneticPr fontId="2"/>
  </si>
  <si>
    <t>支出の種類</t>
    <rPh sb="0" eb="2">
      <t>シシュツ</t>
    </rPh>
    <rPh sb="3" eb="5">
      <t>シュルイ</t>
    </rPh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</si>
  <si>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</si>
  <si>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</si>
  <si>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</si>
  <si>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</si>
  <si>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</si>
  <si>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</si>
  <si>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</si>
  <si>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</si>
  <si>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原材料費</t>
    <rPh sb="0" eb="3">
      <t>ゲンザイリョウ</t>
    </rPh>
    <rPh sb="3" eb="4">
      <t>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</si>
  <si>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</si>
  <si>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※上限30万円</t>
    <rPh sb="1" eb="3">
      <t>ジョウゲン</t>
    </rPh>
    <rPh sb="5" eb="7">
      <t>マンエン</t>
    </rPh>
    <phoneticPr fontId="2"/>
  </si>
  <si>
    <t>助成対象経費計</t>
    <rPh sb="0" eb="2">
      <t>ジョセイ</t>
    </rPh>
    <rPh sb="2" eb="4">
      <t>タイショウ</t>
    </rPh>
    <rPh sb="4" eb="6">
      <t>ケイヒ</t>
    </rPh>
    <rPh sb="6" eb="7">
      <t>ケイ</t>
    </rPh>
    <phoneticPr fontId="2"/>
  </si>
  <si>
    <t>助成率3分の2</t>
    <rPh sb="0" eb="2">
      <t>ジョセイ</t>
    </rPh>
    <rPh sb="2" eb="3">
      <t>リツ</t>
    </rPh>
    <rPh sb="4" eb="5">
      <t>ブン</t>
    </rPh>
    <phoneticPr fontId="2"/>
  </si>
  <si>
    <t>1000円以下切り捨て</t>
    <rPh sb="4" eb="5">
      <t>エン</t>
    </rPh>
    <rPh sb="5" eb="7">
      <t>イカ</t>
    </rPh>
    <rPh sb="7" eb="8">
      <t>キ</t>
    </rPh>
    <rPh sb="9" eb="10">
      <t>ス</t>
    </rPh>
    <phoneticPr fontId="2"/>
  </si>
  <si>
    <t>合計</t>
    <rPh sb="0" eb="2">
      <t>ゴウケイ</t>
    </rPh>
    <phoneticPr fontId="2"/>
  </si>
  <si>
    <t>※　コロナ対策費の上限は2万円となります。
　　2万円を超える場合は助成対象外経費に計上してください。</t>
    <rPh sb="5" eb="7">
      <t>タイサク</t>
    </rPh>
    <rPh sb="7" eb="8">
      <t>ヒ</t>
    </rPh>
    <rPh sb="9" eb="11">
      <t>ジョウゲン</t>
    </rPh>
    <rPh sb="13" eb="15">
      <t>マンエン</t>
    </rPh>
    <rPh sb="25" eb="27">
      <t>マンエン</t>
    </rPh>
    <rPh sb="28" eb="29">
      <t>コ</t>
    </rPh>
    <rPh sb="31" eb="33">
      <t>バアイ</t>
    </rPh>
    <rPh sb="34" eb="36">
      <t>ジョセイ</t>
    </rPh>
    <rPh sb="36" eb="38">
      <t>タイショウ</t>
    </rPh>
    <rPh sb="38" eb="39">
      <t>ガイ</t>
    </rPh>
    <rPh sb="39" eb="41">
      <t>ケイヒ</t>
    </rPh>
    <rPh sb="42" eb="44">
      <t>ケイジョウ</t>
    </rPh>
    <phoneticPr fontId="2"/>
  </si>
  <si>
    <t>コロナ対策費※</t>
    <rPh sb="3" eb="5">
      <t>タイサク</t>
    </rPh>
    <rPh sb="5" eb="6">
      <t>ヒ</t>
    </rPh>
    <phoneticPr fontId="2"/>
  </si>
  <si>
    <t>委託料</t>
    <rPh sb="0" eb="3">
      <t>イタクリョウ</t>
    </rPh>
    <phoneticPr fontId="2"/>
  </si>
  <si>
    <t>監視アルバイト代10,000円×3回</t>
    <rPh sb="0" eb="2">
      <t>カンシ</t>
    </rPh>
    <rPh sb="7" eb="8">
      <t>ダイ</t>
    </rPh>
    <rPh sb="14" eb="15">
      <t>エン</t>
    </rPh>
    <rPh sb="17" eb="18">
      <t>カイ</t>
    </rPh>
    <phoneticPr fontId="2"/>
  </si>
  <si>
    <t>粘土代50,000円、絵具代50,000円</t>
    <rPh sb="0" eb="2">
      <t>ネンド</t>
    </rPh>
    <rPh sb="2" eb="3">
      <t>ダイ</t>
    </rPh>
    <rPh sb="9" eb="10">
      <t>エン</t>
    </rPh>
    <rPh sb="11" eb="13">
      <t>エノグ</t>
    </rPh>
    <rPh sb="13" eb="14">
      <t>ダイ</t>
    </rPh>
    <rPh sb="20" eb="21">
      <t>エン</t>
    </rPh>
    <phoneticPr fontId="2"/>
  </si>
  <si>
    <t>作品輸送代2回分</t>
    <rPh sb="0" eb="2">
      <t>サクヒン</t>
    </rPh>
    <rPh sb="2" eb="4">
      <t>ユソウ</t>
    </rPh>
    <rPh sb="4" eb="5">
      <t>ダイ</t>
    </rPh>
    <rPh sb="6" eb="7">
      <t>カイ</t>
    </rPh>
    <rPh sb="7" eb="8">
      <t>ブン</t>
    </rPh>
    <phoneticPr fontId="2"/>
  </si>
  <si>
    <t>光熱水費</t>
    <rPh sb="0" eb="4">
      <t>コウネツスイヒ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</si>
</sst>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38" fontId="0" fillId="0" borderId="0" xfId="1" applyFont="1" applyAlignment="1" applyProtection="1">
      <alignment horizontal="right" vertical="center"/>
    </xf>
    <xf numFmtId="38" fontId="0" fillId="0" borderId="4" xfId="1" applyFont="1" applyBorder="1" applyProtection="1">
      <alignment vertical="center"/>
    </xf>
    <xf numFmtId="38" fontId="0" fillId="0" borderId="2" xfId="1" applyFont="1" applyBorder="1" applyProtection="1">
      <alignment vertical="center"/>
    </xf>
    <xf numFmtId="38" fontId="0" fillId="0" borderId="0" xfId="1" applyFont="1" applyProtection="1">
      <alignment vertical="center"/>
    </xf>
    <xf numFmtId="0" fontId="0" fillId="2" borderId="1" xfId="0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3" fillId="0" borderId="1" xfId="1" applyFont="1" applyBorder="1" applyProtection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38" fontId="0" fillId="0" borderId="1" xfId="1" applyFont="1" applyBorder="1" applyProtection="1">
      <alignment vertical="center"/>
    </xf>
    <xf numFmtId="38" fontId="0" fillId="0" borderId="1" xfId="1" applyFont="1" applyBorder="1" applyAlignment="1" applyProtection="1">
      <alignment vertical="center" shrinkToFit="1"/>
    </xf>
    <xf numFmtId="38" fontId="0" fillId="0" borderId="3" xfId="1" applyFont="1" applyBorder="1" applyProtection="1">
      <alignment vertical="center"/>
    </xf>
    <xf numFmtId="38" fontId="0" fillId="0" borderId="3" xfId="1" applyFont="1" applyBorder="1" applyAlignment="1" applyProtection="1">
      <alignment vertical="center" shrinkToFit="1"/>
    </xf>
    <xf numFmtId="38" fontId="0" fillId="0" borderId="8" xfId="1" applyFont="1" applyBorder="1" applyProtection="1">
      <alignment vertical="center"/>
    </xf>
    <xf numFmtId="0" fontId="0" fillId="0" borderId="0" xfId="0" applyBorder="1">
      <alignment vertical="center"/>
    </xf>
    <xf numFmtId="38" fontId="0" fillId="0" borderId="1" xfId="1" applyFont="1" applyFill="1" applyBorder="1" applyProtection="1">
      <alignment vertical="center"/>
      <protection locked="0"/>
    </xf>
    <xf numFmtId="38" fontId="0" fillId="0" borderId="1" xfId="1" applyFont="1" applyFill="1" applyBorder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773908</xdr:colOff>
      <xdr:row>15</xdr:row>
      <xdr:rowOff>204105</xdr:rowOff>
    </xdr:from>
    <xdr:to>
      <xdr:col>1</xdr:col>
      <xdr:colOff>1916908</xdr:colOff>
      <xdr:row>23</xdr:row>
      <xdr:rowOff>17008</xdr:rowOff>
    </xdr:to>
    <xdr:sp macro="" textlink="">
      <xdr:nvSpPr>
        <xdr:cNvPr id="2" name="角丸四角形 1"/>
        <xdr:cNvSpPr>
          <a:spLocks noChangeArrowheads="1"/>
        </xdr:cNvSpPr>
      </xdr:nvSpPr>
      <xdr:spPr bwMode="auto">
        <a:xfrm>
          <a:off x="1590337" y="3903547"/>
          <a:ext cx="1143000" cy="1539309"/>
        </a:xfrm>
        <a:prstGeom prst="roundRect">
          <a:avLst>
            <a:gd name="adj" fmla="val 16667"/>
          </a:avLst>
        </a:prstGeom>
        <a:solidFill>
          <a:srgbClr val="FFFFFF"/>
        </a:solidFill>
        <a:ln w="31750">
          <a:solidFill>
            <a:srgbClr val="FFC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lnSpc>
              <a:spcPts val="1800"/>
            </a:lnSpc>
            <a:spcAft>
              <a:spcPts val="0"/>
            </a:spcAft>
          </a:pPr>
          <a:r>
            <a:rPr lang="ja-JP" altLang="en-US" sz="1050">
              <a:effectLst/>
              <a:latin typeface="Century" panose="02040604050505020304" pitchFamily="18" charset="0"/>
              <a:ea typeface="Mincho"/>
              <a:cs typeface="Times New Roman" panose="02020603050405020304" pitchFamily="18" charset="0"/>
            </a:rPr>
            <a:t>内容は具体的にお書きください。詳細が決まっていない場合は概算でも結構です。</a:t>
          </a:r>
          <a:endParaRPr lang="ja-JP" sz="1050">
            <a:effectLst/>
            <a:latin typeface="Century" panose="02040604050505020304" pitchFamily="18" charset="0"/>
            <a:ea typeface="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1916908</xdr:colOff>
      <xdr:row>17</xdr:row>
      <xdr:rowOff>2564</xdr:rowOff>
    </xdr:from>
    <xdr:to>
      <xdr:col>3</xdr:col>
      <xdr:colOff>62095</xdr:colOff>
      <xdr:row>18</xdr:row>
      <xdr:rowOff>233872</xdr:rowOff>
    </xdr:to>
    <xdr:cxnSp macro="">
      <xdr:nvCxnSpPr>
        <xdr:cNvPr id="3" name="直線矢印コネクタ 2"/>
        <xdr:cNvCxnSpPr>
          <a:cxnSpLocks noChangeShapeType="1"/>
          <a:endCxn id="2" idx="3"/>
        </xdr:cNvCxnSpPr>
      </xdr:nvCxnSpPr>
      <xdr:spPr bwMode="auto">
        <a:xfrm flipH="1">
          <a:off x="2733337" y="4195265"/>
          <a:ext cx="1172776" cy="477937"/>
        </a:xfrm>
        <a:prstGeom prst="straightConnector1">
          <a:avLst/>
        </a:prstGeom>
        <a:noFill/>
        <a:ln w="28575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8504</xdr:colOff>
      <xdr:row>5</xdr:row>
      <xdr:rowOff>144576</xdr:rowOff>
    </xdr:from>
    <xdr:to>
      <xdr:col>3</xdr:col>
      <xdr:colOff>1080068</xdr:colOff>
      <xdr:row>8</xdr:row>
      <xdr:rowOff>229620</xdr:rowOff>
    </xdr:to>
    <xdr:sp macro="" textlink="">
      <xdr:nvSpPr>
        <xdr:cNvPr id="7" name="角丸四角形 6"/>
        <xdr:cNvSpPr>
          <a:spLocks noChangeArrowheads="1"/>
        </xdr:cNvSpPr>
      </xdr:nvSpPr>
      <xdr:spPr bwMode="auto">
        <a:xfrm>
          <a:off x="3852522" y="1377723"/>
          <a:ext cx="1071564" cy="824933"/>
        </a:xfrm>
        <a:prstGeom prst="roundRect">
          <a:avLst>
            <a:gd name="adj" fmla="val 16667"/>
          </a:avLst>
        </a:prstGeom>
        <a:solidFill>
          <a:srgbClr val="FFFFFF"/>
        </a:solidFill>
        <a:ln w="31750">
          <a:solidFill>
            <a:srgbClr val="FFC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lnSpc>
              <a:spcPts val="1800"/>
            </a:lnSpc>
            <a:spcAft>
              <a:spcPts val="0"/>
            </a:spcAft>
          </a:pPr>
          <a:r>
            <a:rPr lang="ja-JP" altLang="en-US" sz="1050">
              <a:effectLst/>
              <a:latin typeface="Century" panose="02040604050505020304" pitchFamily="18" charset="0"/>
              <a:ea typeface="Mincho"/>
              <a:cs typeface="Times New Roman" panose="02020603050405020304" pitchFamily="18" charset="0"/>
            </a:rPr>
            <a:t>黄色のセルのみ入力してください</a:t>
          </a:r>
          <a:endParaRPr lang="ja-JP" sz="1050">
            <a:effectLst/>
            <a:latin typeface="Century" panose="02040604050505020304" pitchFamily="18" charset="0"/>
            <a:ea typeface="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112" zoomScaleNormal="100" zoomScaleSheetLayoutView="112" workbookViewId="0">
      <selection activeCell="C24" sqref="C24"/>
    </sheetView>
  </sheetViews>
  <sheetFormatPr defaultRowHeight="18.75" x14ac:dyDescent="0.4"/>
  <cols>
    <col min="1" max="1" width="10.75" style="4" customWidth="1"/>
    <col min="2" max="2" width="26.125" style="4" customWidth="1"/>
    <col min="3" max="3" width="13.625" style="2" customWidth="1"/>
    <col min="4" max="4" width="26.875" style="2" customWidth="1"/>
    <col min="7" max="7" width="9" customWidth="1"/>
  </cols>
  <sheetData>
    <row r="1" spans="1:8" ht="20.100000000000001" customHeight="1" x14ac:dyDescent="0.4">
      <c r="A1" s="5" t="s">
        <v>0</v>
      </c>
      <c r="B1" s="5"/>
      <c r="C1" s="9"/>
      <c r="D1" s="6" t="s">
        <v>8</v>
      </c>
    </row>
    <row r="2" spans="1:8" ht="20.100000000000001" customHeight="1" x14ac:dyDescent="0.4">
      <c r="A2" s="22" t="s">
        <v>1</v>
      </c>
      <c r="B2" s="23"/>
      <c r="C2" s="14" t="s">
        <v>1</v>
      </c>
      <c r="D2" s="7">
        <f>C29</f>
        <v>143000</v>
      </c>
    </row>
    <row r="3" spans="1:8" ht="20.100000000000001" customHeight="1" x14ac:dyDescent="0.4">
      <c r="A3" s="24"/>
      <c r="B3" s="25"/>
      <c r="C3" s="15" t="s">
        <v>25</v>
      </c>
      <c r="D3" s="14">
        <f>IF(COUNT(D2:D2)&gt;0,D2*2/3,"")</f>
        <v>95333.333333333328</v>
      </c>
      <c r="E3" s="18"/>
      <c r="F3" s="19"/>
    </row>
    <row r="4" spans="1:8" ht="20.100000000000001" customHeight="1" x14ac:dyDescent="0.4">
      <c r="A4" s="26"/>
      <c r="B4" s="27"/>
      <c r="C4" s="17" t="s">
        <v>26</v>
      </c>
      <c r="D4" s="14">
        <f>IF(COUNT(D3:D3)&gt;0,ROUNDDOWN(D3,-3),"")</f>
        <v>95000</v>
      </c>
    </row>
    <row r="5" spans="1:8" ht="20.100000000000001" customHeight="1" x14ac:dyDescent="0.4">
      <c r="A5" s="29" t="s">
        <v>2</v>
      </c>
      <c r="B5" s="29"/>
      <c r="C5" s="16"/>
      <c r="D5" s="8">
        <f>IF(COUNT(D4:D4)&gt;0,MIN(D4,300000),"")</f>
        <v>95000</v>
      </c>
    </row>
    <row r="6" spans="1:8" ht="20.100000000000001" customHeight="1" x14ac:dyDescent="0.4">
      <c r="A6" s="5"/>
      <c r="B6" s="5"/>
      <c r="C6" s="9"/>
      <c r="D6" s="6" t="s">
        <v>23</v>
      </c>
    </row>
    <row r="7" spans="1:8" ht="20.100000000000001" customHeight="1" x14ac:dyDescent="0.4">
      <c r="A7" s="5"/>
      <c r="B7" s="5"/>
      <c r="C7" s="9"/>
      <c r="D7" s="9"/>
    </row>
    <row r="8" spans="1:8" ht="20.100000000000001" customHeight="1" x14ac:dyDescent="0.4">
      <c r="A8" s="5" t="s">
        <v>3</v>
      </c>
      <c r="B8" s="5"/>
      <c r="C8" s="9"/>
      <c r="D8" s="9"/>
    </row>
    <row r="9" spans="1:8" ht="20.100000000000001" customHeight="1" x14ac:dyDescent="0.4">
      <c r="A9" s="5" t="s">
        <v>4</v>
      </c>
      <c r="B9" s="5"/>
      <c r="C9" s="9"/>
      <c r="D9" s="6" t="s">
        <v>8</v>
      </c>
      <c r="G9" s="1"/>
      <c r="H9" s="1"/>
    </row>
    <row r="10" spans="1:8" ht="20.100000000000001" customHeight="1" x14ac:dyDescent="0.4">
      <c r="A10" s="29" t="s">
        <v>5</v>
      </c>
      <c r="B10" s="29"/>
      <c r="C10" s="11" t="s">
        <v>6</v>
      </c>
      <c r="D10" s="11" t="s">
        <v>7</v>
      </c>
    </row>
    <row r="11" spans="1:8" ht="20.100000000000001" customHeight="1" x14ac:dyDescent="0.4">
      <c r="A11" s="30" t="s">
        <v>9</v>
      </c>
      <c r="B11" s="30"/>
      <c r="C11" s="21">
        <f>IF(D5&gt;0,D5,"")</f>
        <v>95000</v>
      </c>
      <c r="D11" s="20"/>
    </row>
    <row r="12" spans="1:8" ht="20.100000000000001" customHeight="1" x14ac:dyDescent="0.4">
      <c r="A12" s="29" t="s">
        <v>10</v>
      </c>
      <c r="B12" s="29"/>
      <c r="C12" s="21">
        <f>IF(COUNT(C13:C13)&gt;0,C13-C11,"")</f>
        <v>48000</v>
      </c>
      <c r="D12" s="13"/>
    </row>
    <row r="13" spans="1:8" ht="20.100000000000001" customHeight="1" x14ac:dyDescent="0.4">
      <c r="A13" s="29" t="s">
        <v>27</v>
      </c>
      <c r="B13" s="29"/>
      <c r="C13" s="14">
        <f>IF(COUNT(C31:C31)&gt;0,C31,"")</f>
        <v>143000</v>
      </c>
      <c r="D13" s="12" t="str">
        <f>IF(C13=C31,"","合計が一致しません")</f>
        <v/>
      </c>
    </row>
    <row r="14" spans="1:8" ht="20.100000000000001" customHeight="1" x14ac:dyDescent="0.4">
      <c r="A14" s="5"/>
      <c r="B14" s="5"/>
      <c r="C14" s="9"/>
      <c r="D14" s="9"/>
    </row>
    <row r="15" spans="1:8" ht="20.100000000000001" customHeight="1" x14ac:dyDescent="0.4">
      <c r="A15" s="5" t="s">
        <v>11</v>
      </c>
      <c r="B15" s="5"/>
      <c r="C15" s="9"/>
      <c r="D15" s="6" t="s">
        <v>8</v>
      </c>
    </row>
    <row r="16" spans="1:8" ht="20.100000000000001" customHeight="1" x14ac:dyDescent="0.4">
      <c r="A16" s="29" t="s">
        <v>12</v>
      </c>
      <c r="B16" s="29"/>
      <c r="C16" s="11" t="s">
        <v>6</v>
      </c>
      <c r="D16" s="11" t="s">
        <v>7</v>
      </c>
    </row>
    <row r="17" spans="1:4" ht="20.100000000000001" customHeight="1" x14ac:dyDescent="0.4">
      <c r="A17" s="30" t="s">
        <v>1</v>
      </c>
      <c r="B17" s="10" t="s">
        <v>13</v>
      </c>
      <c r="C17" s="13">
        <v>30000</v>
      </c>
      <c r="D17" s="13" t="s">
        <v>31</v>
      </c>
    </row>
    <row r="18" spans="1:4" ht="20.100000000000001" customHeight="1" x14ac:dyDescent="0.4">
      <c r="A18" s="30"/>
      <c r="B18" s="10" t="s">
        <v>14</v>
      </c>
      <c r="C18" s="13">
        <v>0</v>
      </c>
      <c r="D18" s="13"/>
    </row>
    <row r="19" spans="1:4" ht="20.100000000000001" customHeight="1" x14ac:dyDescent="0.4">
      <c r="A19" s="30"/>
      <c r="B19" s="10" t="s">
        <v>15</v>
      </c>
      <c r="C19" s="13">
        <v>0</v>
      </c>
      <c r="D19" s="13"/>
    </row>
    <row r="20" spans="1:4" ht="20.100000000000001" customHeight="1" x14ac:dyDescent="0.4">
      <c r="A20" s="30"/>
      <c r="B20" s="10" t="s">
        <v>34</v>
      </c>
      <c r="C20" s="13">
        <v>0</v>
      </c>
      <c r="D20" s="13"/>
    </row>
    <row r="21" spans="1:4" ht="20.100000000000001" customHeight="1" x14ac:dyDescent="0.4">
      <c r="A21" s="30"/>
      <c r="B21" s="10" t="s">
        <v>16</v>
      </c>
      <c r="C21" s="13">
        <v>0</v>
      </c>
      <c r="D21" s="13"/>
    </row>
    <row r="22" spans="1:4" ht="20.100000000000001" customHeight="1" x14ac:dyDescent="0.4">
      <c r="A22" s="30"/>
      <c r="B22" s="10" t="s">
        <v>17</v>
      </c>
      <c r="C22" s="13">
        <v>10000</v>
      </c>
      <c r="D22" s="13" t="s">
        <v>33</v>
      </c>
    </row>
    <row r="23" spans="1:4" ht="20.100000000000001" customHeight="1" x14ac:dyDescent="0.4">
      <c r="A23" s="30"/>
      <c r="B23" s="10" t="s">
        <v>18</v>
      </c>
      <c r="C23" s="13">
        <v>0</v>
      </c>
      <c r="D23" s="13"/>
    </row>
    <row r="24" spans="1:4" ht="20.100000000000001" customHeight="1" x14ac:dyDescent="0.4">
      <c r="A24" s="30"/>
      <c r="B24" s="10" t="s">
        <v>19</v>
      </c>
      <c r="C24" s="13">
        <v>0</v>
      </c>
      <c r="D24" s="13"/>
    </row>
    <row r="25" spans="1:4" ht="20.100000000000001" customHeight="1" x14ac:dyDescent="0.4">
      <c r="A25" s="30"/>
      <c r="B25" s="10" t="s">
        <v>30</v>
      </c>
      <c r="C25" s="13">
        <v>0</v>
      </c>
      <c r="D25" s="13"/>
    </row>
    <row r="26" spans="1:4" ht="20.100000000000001" customHeight="1" x14ac:dyDescent="0.4">
      <c r="A26" s="30"/>
      <c r="B26" s="10" t="s">
        <v>20</v>
      </c>
      <c r="C26" s="13">
        <v>0</v>
      </c>
      <c r="D26" s="13"/>
    </row>
    <row r="27" spans="1:4" ht="20.100000000000001" customHeight="1" x14ac:dyDescent="0.4">
      <c r="A27" s="30"/>
      <c r="B27" s="10" t="s">
        <v>21</v>
      </c>
      <c r="C27" s="13">
        <v>100000</v>
      </c>
      <c r="D27" s="13" t="s">
        <v>32</v>
      </c>
    </row>
    <row r="28" spans="1:4" ht="20.100000000000001" customHeight="1" x14ac:dyDescent="0.4">
      <c r="A28" s="30"/>
      <c r="B28" s="10" t="s">
        <v>29</v>
      </c>
      <c r="C28" s="13">
        <v>3000</v>
      </c>
      <c r="D28" s="13"/>
    </row>
    <row r="29" spans="1:4" ht="20.100000000000001" customHeight="1" x14ac:dyDescent="0.4">
      <c r="A29" s="30"/>
      <c r="B29" s="10" t="s">
        <v>24</v>
      </c>
      <c r="C29" s="3">
        <f>IF(COUNTIF(C17:C28,"&lt;&gt;")=0,"",SUM(C17:C28))</f>
        <v>143000</v>
      </c>
      <c r="D29" s="3"/>
    </row>
    <row r="30" spans="1:4" ht="20.100000000000001" customHeight="1" x14ac:dyDescent="0.4">
      <c r="A30" s="29" t="s">
        <v>22</v>
      </c>
      <c r="B30" s="29"/>
      <c r="C30" s="13">
        <v>0</v>
      </c>
      <c r="D30" s="13"/>
    </row>
    <row r="31" spans="1:4" ht="20.100000000000001" customHeight="1" x14ac:dyDescent="0.4">
      <c r="A31" s="29" t="s">
        <v>27</v>
      </c>
      <c r="B31" s="29"/>
      <c r="C31" s="14">
        <f>IF(SUM(C29:C30)=0,"",SUM(C29:C30))</f>
        <v>143000</v>
      </c>
      <c r="D31" s="12" t="str">
        <f>IF(C31=C13,"","合計が一致しません")</f>
        <v/>
      </c>
    </row>
    <row r="32" spans="1:4" ht="20.100000000000001" customHeight="1" x14ac:dyDescent="0.4">
      <c r="A32" s="5"/>
      <c r="B32" s="5"/>
      <c r="C32" s="9"/>
      <c r="D32" s="9"/>
    </row>
    <row r="33" spans="1:4" ht="36.75" customHeight="1" x14ac:dyDescent="0.4">
      <c r="A33" s="28" t="s">
        <v>28</v>
      </c>
      <c r="B33" s="28"/>
      <c r="C33" s="28"/>
      <c r="D33" s="28"/>
    </row>
    <row r="34" spans="1:4" x14ac:dyDescent="0.4">
      <c r="A34" s="5"/>
      <c r="B34" s="5"/>
      <c r="C34" s="9"/>
      <c r="D34" s="9"/>
    </row>
  </sheetData>
  <mergeCells count="11">
    <mergeCell ref="A2:B4"/>
    <mergeCell ref="A33:D33"/>
    <mergeCell ref="A30:B30"/>
    <mergeCell ref="A31:B31"/>
    <mergeCell ref="A5:B5"/>
    <mergeCell ref="A17:A29"/>
    <mergeCell ref="A16:B16"/>
    <mergeCell ref="A10:B10"/>
    <mergeCell ref="A11:B11"/>
    <mergeCell ref="A12:B12"/>
    <mergeCell ref="A13:B13"/>
  </mergeCells>
  <phoneticPr fontId="2"/>
  <dataValidations count="1">
    <dataValidation type="whole" allowBlank="1" showInputMessage="1" showErrorMessage="1" sqref="C28">
      <formula1>0</formula1>
      <formula2>20000</formula2>
    </dataValidation>
  </dataValidations>
  <pageMargins left="0.7" right="0.7" top="0.75" bottom="0.75" header="0.3" footer="0.3"/>
  <pageSetup paperSize="9" orientation="portrait" r:id="rId1"/>
  <headerFooter>
    <oddHeader>&amp;L第１号様式（第５条関係）添付書類２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cp:lastPrinted>2022-11-22T04:18:53Z</cp:lastPrinted>
  <dcterms:created xsi:type="dcterms:W3CDTF">2022-11-21T04:35:34Z</dcterms:created>
  <dcterms:modified xsi:type="dcterms:W3CDTF">2022-12-27T05:34:52Z</dcterms:modified>
</cp:coreProperties>
</file>