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4.管理係\★経営戦略★\98 経営比較分析表\令和元年度\"/>
    </mc:Choice>
  </mc:AlternateContent>
  <workbookProtection workbookAlgorithmName="SHA-512" workbookHashValue="Ut2cdr3Np3BEnPuh8/WTAJQ6B5aR7WHnNAVCftaJzQgBhsZsuTlZsSvXrnn19r4cpr4KfM04xF+JMDNeL3k3MQ==" workbookSaltValue="3Pv5cuSdQPCGb48Xgggm1w==" workbookSpinCount="100000" lockStructure="1"/>
  <bookViews>
    <workbookView xWindow="0" yWindow="0" windowWidth="28800" windowHeight="117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<sst xmlns="http://schemas.openxmlformats.org/spreadsheetml/2006/main" count="228" uniqueCount="114">
  <si>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</si>
  <si>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</si>
  <si>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</si>
  <si>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</si>
  <si>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</si>
  <si>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</si>
  <si>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</si>
  <si>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</si>
  <si>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</si>
  <si>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</si>
  <si>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</si>
  <si>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</si>
  <si>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</si>
  <si>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</si>
  <si>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</si>
  <si>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</si>
  <si>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</si>
  <si>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</si>
  <si>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</si>
  <si>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</si>
  <si>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</si>
  <si>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</si>
  <si>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</si>
  <si>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</si>
  <si>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</si>
  <si>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</si>
  <si>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</si>
  <si>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</si>
  <si>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</si>
  <si>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</si>
  <si>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</si>
  <si>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</si>
  <si>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</si>
  <si>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</si>
  <si>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</si>
  <si>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</si>
  <si>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</si>
  <si>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</si>
  <si>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</si>
  <si>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</si>
  <si>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</si>
  <si>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</si>
  <si>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</si>
  <si>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</si>
  <si>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</si>
  <si>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</si>
  <si>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</si>
  <si>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</si>
  <si>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</si>
  <si>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</si>
  <si>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</si>
  <si>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</si>
  <si>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</si>
  <si>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</si>
  <si>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</si>
  <si>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</si>
  <si>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</si>
  <si>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</si>
  <si>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</si>
  <si>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</si>
  <si>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</si>
  <si>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</si>
  <si>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</si>
  <si>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</si>
  <si>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</si>
  <si>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</si>
  <si>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</si>
  <si>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</si>
  <si>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</si>
  <si>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</si>
  <si>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</si>
  <si>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</si>
  <si>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</si>
  <si>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</si>
  <si>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</si>
  <si>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</si>
  <si>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</si>
  <si>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</si>
  <si>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</si>
  <si>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</si>
  <si>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</si>
  <si>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</si>
  <si>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</si>
  <si>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</si>
  <si>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</si>
  <si>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</si>
  <si>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</si>
  <si>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</si>
  <si>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</si>
  <si>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</si>
  <si>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</si>
  <si>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</si>
  <si>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</si>
  <si>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瀬戸市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</si>
  <si>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</si>
  <si>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</si>
  <si>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</si>
  <si>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</si>
  <si>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</si>
  <si>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</si>
  <si>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</si>
  <si>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</si>
  <si>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</si>
  <si>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</si>
  <si>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</si>
  <si>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</si>
  <si>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</si>
  <si>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</si>
  <si>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</si>
  <si>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</si>
  <si>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</si>
  <si>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①経常収支比率は、100%を超えてはいるものの、給水収益の減少（前年比△約4,166万円）等により、前年比で1.34ポイントの悪化となりました。今後も給水収益の改善は見込み難く、収支のバランスを注視していく必要があります。
　③流動比率は、年度末時点の未払金の減少により上昇しました。流動資産の内、約96%が現預金であり、有事の際に備えた現預金が保有できています。
　④企業債残高対給水収益比率は、新規の借入れをしていないことから、毎期減少しており、類似団体平均と比して良好な値を継続しています。
　⑤料金回収率、⑥給水原価は、どちらも類似団体平均よりも良好な数値で推移。給水に係る費用を抑えた上で、適切な料金回収ができていることを示しています。
　⑦施設利用率は、類似団体平均よりも良好な数値であり、限られた施設を効率的に活用できていると言えます。
　⑧有収率は、水質管理のための定期放水量が前年より約65%増加したため、0.98ポイントの悪化となりました。定期放水量の増加対策として、水質管理のための定期放水が必要となる原山浄水場を、令和2年度中に休止し県水に切替済であり、定期放水量を減少させることで有収率の向上を図っています。また、今後も計画的な管路更新や、漏水調査等による漏水対策を行うことで有収率の向上に努める必要があります。</t>
    <phoneticPr fontId="4"/>
  </si>
  <si>
    <t>　管路総延長約760kmのうち高級鋳鉄管及び塩ビ管等老朽管は平成13年度末時点で約130㎞ありましたが、現在は約40㎞になっています。
　令和元年度において、③管路更新率は対前年と同等の0.92％となっています。近年は、毎年40年を経過するダクタイル鋳鉄管（Ａ形）が更新延長を上回る傾向にあるため、②管路経年化率は③管路更新率が高かった平成27年度を除き上昇しています。しかし、ダクタイル鋳鉄管の更新基準年数は一般的に40年以上に設定されていることから、実際の老朽化率はこれほど上昇していないものと判断します。
　①有形固定資産減価償却率は平成30年度からやや減少したもの、②管路経年化率の増加に伴って、年々増加傾向にあります。</t>
    <phoneticPr fontId="4"/>
  </si>
  <si>
    <r>
      <t>　「1.経営の健全性・効率性」の各指標は、⑧有収率を除くと、類似団体平均よりも良好で、概ね健全な経営ができています。ただし、人口減少や節水機器の普及による給水収益の減少は、今後も継続が見込まれ、より厳しくなる事業環境において、愛知県が連携を推進する近隣事業体との広域化（事業統合）も含め、徹底した経営の効率化が求められます。
　「2.老朽化の状況」は、前年度とほぼ同水準の数値であり類似団体平均と比較しても良好であると言えます。この中でも、③管路更新率の向上は、上記の⑧有収率の向上にも繋がるため、水道事業経営戦略</t>
    </r>
    <r>
      <rPr>
        <sz val="11"/>
        <rFont val="ＭＳ ゴシック"/>
        <family val="3"/>
        <charset val="128"/>
      </rPr>
      <t>(平成30年度策定）</t>
    </r>
    <r>
      <rPr>
        <sz val="11"/>
        <color theme="1"/>
        <rFont val="ＭＳ ゴシック"/>
        <family val="3"/>
        <charset val="128"/>
      </rPr>
      <t>でも経営目標に掲げており、今後も重点的に取り組んでいくものです。</t>
    </r>
    <rPh sb="258" eb="260">
      <t>ヘイセイ</t>
    </rPh>
    <rPh sb="262" eb="263">
      <t>ネン</t>
    </rPh>
    <rPh sb="263" eb="264">
      <t>ド</t>
    </rPh>
    <rPh sb="264" eb="266">
      <t>サクテイ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</si>
</sst>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1.58</c:v>
                </c:pt>
                <c:pt idx="1">
                  <c:v>0.96</c:v>
                </c:pt>
                <c:pt idx="2">
                  <c:v>0.49</c:v>
                </c:pt>
                <c:pt idx="3">
                  <c:v>0.96</c:v>
                </c:pt>
                <c:pt idx="4">
                  <c:v>0.92</c:v>
                </c:pt>
              </c:numCache>
            </c:numRef>
          </c:val>
          <c:extLst>
            <c:ext xmlns:c16="http://schemas.microsoft.com/office/drawing/2014/chart" uri="{C3380CC4-5D6E-409C-BE32-E72D297353CC}">
              <c16:uniqueId val="{00000000-04F2-48F5-A223-966F017CC4B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0.95</c:v>
                </c:pt>
                <c:pt idx="1">
                  <c:v>0.74</c:v>
                </c:pt>
                <c:pt idx="2">
                  <c:v>0.74</c:v>
                </c:pt>
                <c:pt idx="3">
                  <c:v>0.72</c:v>
                </c:pt>
                <c:pt idx="4">
                  <c:v>0.66</c:v>
                </c:pt>
              </c:numCache>
            </c:numRef>
          </c:val>
          <c:smooth val="0"/>
          <c:extLst>
            <c:ext xmlns:c16="http://schemas.microsoft.com/office/drawing/2014/chart" uri="{C3380CC4-5D6E-409C-BE32-E72D297353CC}">
              <c16:uniqueId val="{00000001-04F2-48F5-A223-966F017CC4B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75.19</c:v>
                </c:pt>
                <c:pt idx="1">
                  <c:v>78.23</c:v>
                </c:pt>
                <c:pt idx="2">
                  <c:v>78.3</c:v>
                </c:pt>
                <c:pt idx="3">
                  <c:v>78.28</c:v>
                </c:pt>
                <c:pt idx="4">
                  <c:v>77.819999999999993</c:v>
                </c:pt>
              </c:numCache>
            </c:numRef>
          </c:val>
          <c:extLst>
            <c:ext xmlns:c16="http://schemas.microsoft.com/office/drawing/2014/chart" uri="{C3380CC4-5D6E-409C-BE32-E72D297353CC}">
              <c16:uniqueId val="{00000000-C4DE-4CED-B844-D2D4C063FA4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62.26</c:v>
                </c:pt>
                <c:pt idx="1">
                  <c:v>62.1</c:v>
                </c:pt>
                <c:pt idx="2">
                  <c:v>62.38</c:v>
                </c:pt>
                <c:pt idx="3">
                  <c:v>62.83</c:v>
                </c:pt>
                <c:pt idx="4">
                  <c:v>62.05</c:v>
                </c:pt>
              </c:numCache>
            </c:numRef>
          </c:val>
          <c:smooth val="0"/>
          <c:extLst>
            <c:ext xmlns:c16="http://schemas.microsoft.com/office/drawing/2014/chart" uri="{C3380CC4-5D6E-409C-BE32-E72D297353CC}">
              <c16:uniqueId val="{00000001-C4DE-4CED-B844-D2D4C063FA4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89.31</c:v>
                </c:pt>
                <c:pt idx="1">
                  <c:v>88.29</c:v>
                </c:pt>
                <c:pt idx="2">
                  <c:v>87.87</c:v>
                </c:pt>
                <c:pt idx="3">
                  <c:v>87.87</c:v>
                </c:pt>
                <c:pt idx="4">
                  <c:v>86.89</c:v>
                </c:pt>
              </c:numCache>
            </c:numRef>
          </c:val>
          <c:extLst>
            <c:ext xmlns:c16="http://schemas.microsoft.com/office/drawing/2014/chart" uri="{C3380CC4-5D6E-409C-BE32-E72D297353CC}">
              <c16:uniqueId val="{00000000-0F20-463F-927B-C3901D47742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c:v>
                </c:pt>
                <c:pt idx="1">
                  <c:v>89.52</c:v>
                </c:pt>
                <c:pt idx="2">
                  <c:v>89.17</c:v>
                </c:pt>
                <c:pt idx="3">
                  <c:v>88.86</c:v>
                </c:pt>
                <c:pt idx="4">
                  <c:v>89.11</c:v>
                </c:pt>
              </c:numCache>
            </c:numRef>
          </c:val>
          <c:smooth val="0"/>
          <c:extLst>
            <c:ext xmlns:c16="http://schemas.microsoft.com/office/drawing/2014/chart" uri="{C3380CC4-5D6E-409C-BE32-E72D297353CC}">
              <c16:uniqueId val="{00000001-0F20-463F-927B-C3901D47742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116.53</c:v>
                </c:pt>
                <c:pt idx="1">
                  <c:v>120.17</c:v>
                </c:pt>
                <c:pt idx="2">
                  <c:v>119.04</c:v>
                </c:pt>
                <c:pt idx="3">
                  <c:v>118.69</c:v>
                </c:pt>
                <c:pt idx="4">
                  <c:v>117.35</c:v>
                </c:pt>
              </c:numCache>
            </c:numRef>
          </c:val>
          <c:extLst>
            <c:ext xmlns:c16="http://schemas.microsoft.com/office/drawing/2014/chart" uri="{C3380CC4-5D6E-409C-BE32-E72D297353CC}">
              <c16:uniqueId val="{00000000-BC55-4BE3-B808-D467BF2C8FF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114</c:v>
                </c:pt>
                <c:pt idx="2">
                  <c:v>113.68</c:v>
                </c:pt>
                <c:pt idx="3">
                  <c:v>113.82</c:v>
                </c:pt>
                <c:pt idx="4">
                  <c:v>112.82</c:v>
                </c:pt>
              </c:numCache>
            </c:numRef>
          </c:val>
          <c:smooth val="0"/>
          <c:extLst>
            <c:ext xmlns:c16="http://schemas.microsoft.com/office/drawing/2014/chart" uri="{C3380CC4-5D6E-409C-BE32-E72D297353CC}">
              <c16:uniqueId val="{00000001-BC55-4BE3-B808-D467BF2C8FF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45.27</c:v>
                </c:pt>
                <c:pt idx="1">
                  <c:v>46.6</c:v>
                </c:pt>
                <c:pt idx="2">
                  <c:v>47.92</c:v>
                </c:pt>
                <c:pt idx="3">
                  <c:v>48.87</c:v>
                </c:pt>
                <c:pt idx="4">
                  <c:v>48.66</c:v>
                </c:pt>
              </c:numCache>
            </c:numRef>
          </c:val>
          <c:extLst>
            <c:ext xmlns:c16="http://schemas.microsoft.com/office/drawing/2014/chart" uri="{C3380CC4-5D6E-409C-BE32-E72D297353CC}">
              <c16:uniqueId val="{00000000-8A81-4C57-A170-B7BD5543AF24}"/>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45.89</c:v>
                </c:pt>
                <c:pt idx="1">
                  <c:v>46.58</c:v>
                </c:pt>
                <c:pt idx="2">
                  <c:v>46.99</c:v>
                </c:pt>
                <c:pt idx="3">
                  <c:v>47.89</c:v>
                </c:pt>
                <c:pt idx="4">
                  <c:v>48.69</c:v>
                </c:pt>
              </c:numCache>
            </c:numRef>
          </c:val>
          <c:smooth val="0"/>
          <c:extLst>
            <c:ext xmlns:c16="http://schemas.microsoft.com/office/drawing/2014/chart" uri="{C3380CC4-5D6E-409C-BE32-E72D297353CC}">
              <c16:uniqueId val="{00000001-8A81-4C57-A170-B7BD5543AF24}"/>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6.7</c:v>
                </c:pt>
                <c:pt idx="1">
                  <c:v>8.7100000000000009</c:v>
                </c:pt>
                <c:pt idx="2">
                  <c:v>9.74</c:v>
                </c:pt>
                <c:pt idx="3">
                  <c:v>10.31</c:v>
                </c:pt>
                <c:pt idx="4">
                  <c:v>10.88</c:v>
                </c:pt>
              </c:numCache>
            </c:numRef>
          </c:val>
          <c:extLst>
            <c:ext xmlns:c16="http://schemas.microsoft.com/office/drawing/2014/chart" uri="{C3380CC4-5D6E-409C-BE32-E72D297353CC}">
              <c16:uniqueId val="{00000000-D668-436B-9069-04214A2CB8C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13.14</c:v>
                </c:pt>
                <c:pt idx="1">
                  <c:v>14.45</c:v>
                </c:pt>
                <c:pt idx="2">
                  <c:v>15.83</c:v>
                </c:pt>
                <c:pt idx="3">
                  <c:v>16.899999999999999</c:v>
                </c:pt>
                <c:pt idx="4">
                  <c:v>18.260000000000002</c:v>
                </c:pt>
              </c:numCache>
            </c:numRef>
          </c:val>
          <c:smooth val="0"/>
          <c:extLst>
            <c:ext xmlns:c16="http://schemas.microsoft.com/office/drawing/2014/chart" uri="{C3380CC4-5D6E-409C-BE32-E72D297353CC}">
              <c16:uniqueId val="{00000001-D668-436B-9069-04214A2CB8C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302-4981-A2F6-25D284606EC0}"/>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0.03</c:v>
                </c:pt>
                <c:pt idx="1">
                  <c:v>0.23</c:v>
                </c:pt>
                <c:pt idx="2">
                  <c:v>0.03</c:v>
                </c:pt>
                <c:pt idx="3" formatCode="#,##0.00;&quot;△&quot;#,##0.00">
                  <c:v>0</c:v>
                </c:pt>
                <c:pt idx="4" formatCode="#,##0.00;&quot;△&quot;#,##0.00">
                  <c:v>0</c:v>
                </c:pt>
              </c:numCache>
            </c:numRef>
          </c:val>
          <c:smooth val="0"/>
          <c:extLst>
            <c:ext xmlns:c16="http://schemas.microsoft.com/office/drawing/2014/chart" uri="{C3380CC4-5D6E-409C-BE32-E72D297353CC}">
              <c16:uniqueId val="{00000001-6302-4981-A2F6-25D284606EC0}"/>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323.85000000000002</c:v>
                </c:pt>
                <c:pt idx="1">
                  <c:v>426.89</c:v>
                </c:pt>
                <c:pt idx="2">
                  <c:v>470.96</c:v>
                </c:pt>
                <c:pt idx="3">
                  <c:v>373.62</c:v>
                </c:pt>
                <c:pt idx="4">
                  <c:v>438.87</c:v>
                </c:pt>
              </c:numCache>
            </c:numRef>
          </c:val>
          <c:extLst>
            <c:ext xmlns:c16="http://schemas.microsoft.com/office/drawing/2014/chart" uri="{C3380CC4-5D6E-409C-BE32-E72D297353CC}">
              <c16:uniqueId val="{00000000-FB6F-46E1-9EDF-0246906876B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352.05</c:v>
                </c:pt>
                <c:pt idx="1">
                  <c:v>349.04</c:v>
                </c:pt>
                <c:pt idx="2">
                  <c:v>337.49</c:v>
                </c:pt>
                <c:pt idx="3">
                  <c:v>335.6</c:v>
                </c:pt>
                <c:pt idx="4">
                  <c:v>358.91</c:v>
                </c:pt>
              </c:numCache>
            </c:numRef>
          </c:val>
          <c:smooth val="0"/>
          <c:extLst>
            <c:ext xmlns:c16="http://schemas.microsoft.com/office/drawing/2014/chart" uri="{C3380CC4-5D6E-409C-BE32-E72D297353CC}">
              <c16:uniqueId val="{00000001-FB6F-46E1-9EDF-0246906876B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87.36</c:v>
                </c:pt>
                <c:pt idx="1">
                  <c:v>76.319999999999993</c:v>
                </c:pt>
                <c:pt idx="2">
                  <c:v>66.81</c:v>
                </c:pt>
                <c:pt idx="3">
                  <c:v>57.27</c:v>
                </c:pt>
                <c:pt idx="4">
                  <c:v>49.96</c:v>
                </c:pt>
              </c:numCache>
            </c:numRef>
          </c:val>
          <c:extLst>
            <c:ext xmlns:c16="http://schemas.microsoft.com/office/drawing/2014/chart" uri="{C3380CC4-5D6E-409C-BE32-E72D297353CC}">
              <c16:uniqueId val="{00000000-5EA6-4B00-90AC-DBA090CBCF3F}"/>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250.76</c:v>
                </c:pt>
                <c:pt idx="1">
                  <c:v>254.54</c:v>
                </c:pt>
                <c:pt idx="2">
                  <c:v>265.92</c:v>
                </c:pt>
                <c:pt idx="3">
                  <c:v>258.26</c:v>
                </c:pt>
                <c:pt idx="4">
                  <c:v>247.27</c:v>
                </c:pt>
              </c:numCache>
            </c:numRef>
          </c:val>
          <c:smooth val="0"/>
          <c:extLst>
            <c:ext xmlns:c16="http://schemas.microsoft.com/office/drawing/2014/chart" uri="{C3380CC4-5D6E-409C-BE32-E72D297353CC}">
              <c16:uniqueId val="{00000001-5EA6-4B00-90AC-DBA090CBCF3F}"/>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116.17</c:v>
                </c:pt>
                <c:pt idx="1">
                  <c:v>121.42</c:v>
                </c:pt>
                <c:pt idx="2">
                  <c:v>119.63</c:v>
                </c:pt>
                <c:pt idx="3">
                  <c:v>118.38</c:v>
                </c:pt>
                <c:pt idx="4">
                  <c:v>115.59</c:v>
                </c:pt>
              </c:numCache>
            </c:numRef>
          </c:val>
          <c:extLst>
            <c:ext xmlns:c16="http://schemas.microsoft.com/office/drawing/2014/chart" uri="{C3380CC4-5D6E-409C-BE32-E72D297353CC}">
              <c16:uniqueId val="{00000000-1065-4695-941B-21E16C5EAE4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106.69</c:v>
                </c:pt>
                <c:pt idx="1">
                  <c:v>106.52</c:v>
                </c:pt>
                <c:pt idx="2">
                  <c:v>105.86</c:v>
                </c:pt>
                <c:pt idx="3">
                  <c:v>106.07</c:v>
                </c:pt>
                <c:pt idx="4">
                  <c:v>105.34</c:v>
                </c:pt>
              </c:numCache>
            </c:numRef>
          </c:val>
          <c:smooth val="0"/>
          <c:extLst>
            <c:ext xmlns:c16="http://schemas.microsoft.com/office/drawing/2014/chart" uri="{C3380CC4-5D6E-409C-BE32-E72D297353CC}">
              <c16:uniqueId val="{00000001-1065-4695-941B-21E16C5EAE4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142.41999999999999</c:v>
                </c:pt>
                <c:pt idx="1">
                  <c:v>136.53</c:v>
                </c:pt>
                <c:pt idx="2">
                  <c:v>138.56</c:v>
                </c:pt>
                <c:pt idx="3">
                  <c:v>139.97</c:v>
                </c:pt>
                <c:pt idx="4">
                  <c:v>142.63999999999999</c:v>
                </c:pt>
              </c:numCache>
            </c:numRef>
          </c:val>
          <c:extLst>
            <c:ext xmlns:c16="http://schemas.microsoft.com/office/drawing/2014/chart" uri="{C3380CC4-5D6E-409C-BE32-E72D297353CC}">
              <c16:uniqueId val="{00000000-9F89-4E19-A5FE-E6539BFB7F0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154.91999999999999</c:v>
                </c:pt>
                <c:pt idx="1">
                  <c:v>155.80000000000001</c:v>
                </c:pt>
                <c:pt idx="2">
                  <c:v>158.58000000000001</c:v>
                </c:pt>
                <c:pt idx="3">
                  <c:v>159.22</c:v>
                </c:pt>
                <c:pt idx="4">
                  <c:v>159.6</c:v>
                </c:pt>
              </c:numCache>
            </c:numRef>
          </c:val>
          <c:smooth val="0"/>
          <c:extLst>
            <c:ext xmlns:c16="http://schemas.microsoft.com/office/drawing/2014/chart" uri="{C3380CC4-5D6E-409C-BE32-E72D297353CC}">
              <c16:uniqueId val="{00000001-9F89-4E19-A5FE-E6539BFB7F0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愛知県　瀬戸市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A3</v>
      </c>
      <c r="X8" s="83"/>
      <c r="Y8" s="83"/>
      <c r="Z8" s="83"/>
      <c r="AA8" s="83"/>
      <c r="AB8" s="83"/>
      <c r="AC8" s="83"/>
      <c r="AD8" s="83" t="str">
        <f>データ!$M$6</f>
        <v>非設置</v>
      </c>
      <c r="AE8" s="83"/>
      <c r="AF8" s="83"/>
      <c r="AG8" s="83"/>
      <c r="AH8" s="83"/>
      <c r="AI8" s="83"/>
      <c r="AJ8" s="83"/>
      <c r="AK8" s="4"/>
      <c r="AL8" s="71">
        <f>データ!$R$6</f>
        <v>129527</v>
      </c>
      <c r="AM8" s="71"/>
      <c r="AN8" s="71"/>
      <c r="AO8" s="71"/>
      <c r="AP8" s="71"/>
      <c r="AQ8" s="71"/>
      <c r="AR8" s="71"/>
      <c r="AS8" s="71"/>
      <c r="AT8" s="67">
        <f>データ!$S$6</f>
        <v>111.4</v>
      </c>
      <c r="AU8" s="68"/>
      <c r="AV8" s="68"/>
      <c r="AW8" s="68"/>
      <c r="AX8" s="68"/>
      <c r="AY8" s="68"/>
      <c r="AZ8" s="68"/>
      <c r="BA8" s="68"/>
      <c r="BB8" s="70">
        <f>データ!$T$6</f>
        <v>1162.72</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91.06</v>
      </c>
      <c r="J10" s="68"/>
      <c r="K10" s="68"/>
      <c r="L10" s="68"/>
      <c r="M10" s="68"/>
      <c r="N10" s="68"/>
      <c r="O10" s="69"/>
      <c r="P10" s="70">
        <f>データ!$P$6</f>
        <v>99.74</v>
      </c>
      <c r="Q10" s="70"/>
      <c r="R10" s="70"/>
      <c r="S10" s="70"/>
      <c r="T10" s="70"/>
      <c r="U10" s="70"/>
      <c r="V10" s="70"/>
      <c r="W10" s="71">
        <f>データ!$Q$6</f>
        <v>2822</v>
      </c>
      <c r="X10" s="71"/>
      <c r="Y10" s="71"/>
      <c r="Z10" s="71"/>
      <c r="AA10" s="71"/>
      <c r="AB10" s="71"/>
      <c r="AC10" s="71"/>
      <c r="AD10" s="2"/>
      <c r="AE10" s="2"/>
      <c r="AF10" s="2"/>
      <c r="AG10" s="2"/>
      <c r="AH10" s="4"/>
      <c r="AI10" s="4"/>
      <c r="AJ10" s="4"/>
      <c r="AK10" s="4"/>
      <c r="AL10" s="71">
        <f>データ!$U$6</f>
        <v>129080</v>
      </c>
      <c r="AM10" s="71"/>
      <c r="AN10" s="71"/>
      <c r="AO10" s="71"/>
      <c r="AP10" s="71"/>
      <c r="AQ10" s="71"/>
      <c r="AR10" s="71"/>
      <c r="AS10" s="71"/>
      <c r="AT10" s="67">
        <f>データ!$V$6</f>
        <v>65.59</v>
      </c>
      <c r="AU10" s="68"/>
      <c r="AV10" s="68"/>
      <c r="AW10" s="68"/>
      <c r="AX10" s="68"/>
      <c r="AY10" s="68"/>
      <c r="AZ10" s="68"/>
      <c r="BA10" s="68"/>
      <c r="BB10" s="70">
        <f>データ!$W$6</f>
        <v>1967.98</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SUvQHyVFvWEu58XdlMtRn7JyIFygEA/GT3smjsQcH9bchhzCNkuJ/KfdjX4QkiM2GtD+U8IBC/c9jIkAv72PVw==" saltValue="RLewYgyBV9kwcYGXvs++t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232041</v>
      </c>
      <c r="D6" s="34">
        <f t="shared" si="3"/>
        <v>46</v>
      </c>
      <c r="E6" s="34">
        <f t="shared" si="3"/>
        <v>1</v>
      </c>
      <c r="F6" s="34">
        <f t="shared" si="3"/>
        <v>0</v>
      </c>
      <c r="G6" s="34">
        <f t="shared" si="3"/>
        <v>1</v>
      </c>
      <c r="H6" s="34" t="str">
        <f t="shared" si="3"/>
        <v>愛知県　瀬戸市</v>
      </c>
      <c r="I6" s="34" t="str">
        <f t="shared" si="3"/>
        <v>法適用</v>
      </c>
      <c r="J6" s="34" t="str">
        <f t="shared" si="3"/>
        <v>水道事業</v>
      </c>
      <c r="K6" s="34" t="str">
        <f t="shared" si="3"/>
        <v>末端給水事業</v>
      </c>
      <c r="L6" s="34" t="str">
        <f t="shared" si="3"/>
        <v>A3</v>
      </c>
      <c r="M6" s="34" t="str">
        <f t="shared" si="3"/>
        <v>非設置</v>
      </c>
      <c r="N6" s="35" t="str">
        <f t="shared" si="3"/>
        <v>-</v>
      </c>
      <c r="O6" s="35">
        <f t="shared" si="3"/>
        <v>91.06</v>
      </c>
      <c r="P6" s="35">
        <f t="shared" si="3"/>
        <v>99.74</v>
      </c>
      <c r="Q6" s="35">
        <f t="shared" si="3"/>
        <v>2822</v>
      </c>
      <c r="R6" s="35">
        <f t="shared" si="3"/>
        <v>129527</v>
      </c>
      <c r="S6" s="35">
        <f t="shared" si="3"/>
        <v>111.4</v>
      </c>
      <c r="T6" s="35">
        <f t="shared" si="3"/>
        <v>1162.72</v>
      </c>
      <c r="U6" s="35">
        <f t="shared" si="3"/>
        <v>129080</v>
      </c>
      <c r="V6" s="35">
        <f t="shared" si="3"/>
        <v>65.59</v>
      </c>
      <c r="W6" s="35">
        <f t="shared" si="3"/>
        <v>1967.98</v>
      </c>
      <c r="X6" s="36">
        <f>IF(X7="",NA(),X7)</f>
        <v>116.53</v>
      </c>
      <c r="Y6" s="36">
        <f t="shared" ref="Y6:AG6" si="4">IF(Y7="",NA(),Y7)</f>
        <v>120.17</v>
      </c>
      <c r="Z6" s="36">
        <f t="shared" si="4"/>
        <v>119.04</v>
      </c>
      <c r="AA6" s="36">
        <f t="shared" si="4"/>
        <v>118.69</v>
      </c>
      <c r="AB6" s="36">
        <f t="shared" si="4"/>
        <v>117.35</v>
      </c>
      <c r="AC6" s="36">
        <f t="shared" si="4"/>
        <v>114</v>
      </c>
      <c r="AD6" s="36">
        <f t="shared" si="4"/>
        <v>114</v>
      </c>
      <c r="AE6" s="36">
        <f t="shared" si="4"/>
        <v>113.68</v>
      </c>
      <c r="AF6" s="36">
        <f t="shared" si="4"/>
        <v>113.82</v>
      </c>
      <c r="AG6" s="36">
        <f t="shared" si="4"/>
        <v>112.82</v>
      </c>
      <c r="AH6" s="35" t="str">
        <f>IF(AH7="","",IF(AH7="-","【-】","【"&amp;SUBSTITUTE(TEXT(AH7,"#,##0.00"),"-","△")&amp;"】"))</f>
        <v>【112.01】</v>
      </c>
      <c r="AI6" s="35">
        <f>IF(AI7="",NA(),AI7)</f>
        <v>0</v>
      </c>
      <c r="AJ6" s="35">
        <f t="shared" ref="AJ6:AR6" si="5">IF(AJ7="",NA(),AJ7)</f>
        <v>0</v>
      </c>
      <c r="AK6" s="35">
        <f t="shared" si="5"/>
        <v>0</v>
      </c>
      <c r="AL6" s="35">
        <f t="shared" si="5"/>
        <v>0</v>
      </c>
      <c r="AM6" s="35">
        <f t="shared" si="5"/>
        <v>0</v>
      </c>
      <c r="AN6" s="36">
        <f t="shared" si="5"/>
        <v>0.03</v>
      </c>
      <c r="AO6" s="36">
        <f t="shared" si="5"/>
        <v>0.23</v>
      </c>
      <c r="AP6" s="36">
        <f t="shared" si="5"/>
        <v>0.03</v>
      </c>
      <c r="AQ6" s="35">
        <f t="shared" si="5"/>
        <v>0</v>
      </c>
      <c r="AR6" s="35">
        <f t="shared" si="5"/>
        <v>0</v>
      </c>
      <c r="AS6" s="35" t="str">
        <f>IF(AS7="","",IF(AS7="-","【-】","【"&amp;SUBSTITUTE(TEXT(AS7,"#,##0.00"),"-","△")&amp;"】"))</f>
        <v>【1.08】</v>
      </c>
      <c r="AT6" s="36">
        <f>IF(AT7="",NA(),AT7)</f>
        <v>323.85000000000002</v>
      </c>
      <c r="AU6" s="36">
        <f t="shared" ref="AU6:BC6" si="6">IF(AU7="",NA(),AU7)</f>
        <v>426.89</v>
      </c>
      <c r="AV6" s="36">
        <f t="shared" si="6"/>
        <v>470.96</v>
      </c>
      <c r="AW6" s="36">
        <f t="shared" si="6"/>
        <v>373.62</v>
      </c>
      <c r="AX6" s="36">
        <f t="shared" si="6"/>
        <v>438.87</v>
      </c>
      <c r="AY6" s="36">
        <f t="shared" si="6"/>
        <v>352.05</v>
      </c>
      <c r="AZ6" s="36">
        <f t="shared" si="6"/>
        <v>349.04</v>
      </c>
      <c r="BA6" s="36">
        <f t="shared" si="6"/>
        <v>337.49</v>
      </c>
      <c r="BB6" s="36">
        <f t="shared" si="6"/>
        <v>335.6</v>
      </c>
      <c r="BC6" s="36">
        <f t="shared" si="6"/>
        <v>358.91</v>
      </c>
      <c r="BD6" s="35" t="str">
        <f>IF(BD7="","",IF(BD7="-","【-】","【"&amp;SUBSTITUTE(TEXT(BD7,"#,##0.00"),"-","△")&amp;"】"))</f>
        <v>【264.97】</v>
      </c>
      <c r="BE6" s="36">
        <f>IF(BE7="",NA(),BE7)</f>
        <v>87.36</v>
      </c>
      <c r="BF6" s="36">
        <f t="shared" ref="BF6:BN6" si="7">IF(BF7="",NA(),BF7)</f>
        <v>76.319999999999993</v>
      </c>
      <c r="BG6" s="36">
        <f t="shared" si="7"/>
        <v>66.81</v>
      </c>
      <c r="BH6" s="36">
        <f t="shared" si="7"/>
        <v>57.27</v>
      </c>
      <c r="BI6" s="36">
        <f t="shared" si="7"/>
        <v>49.96</v>
      </c>
      <c r="BJ6" s="36">
        <f t="shared" si="7"/>
        <v>250.76</v>
      </c>
      <c r="BK6" s="36">
        <f t="shared" si="7"/>
        <v>254.54</v>
      </c>
      <c r="BL6" s="36">
        <f t="shared" si="7"/>
        <v>265.92</v>
      </c>
      <c r="BM6" s="36">
        <f t="shared" si="7"/>
        <v>258.26</v>
      </c>
      <c r="BN6" s="36">
        <f t="shared" si="7"/>
        <v>247.27</v>
      </c>
      <c r="BO6" s="35" t="str">
        <f>IF(BO7="","",IF(BO7="-","【-】","【"&amp;SUBSTITUTE(TEXT(BO7,"#,##0.00"),"-","△")&amp;"】"))</f>
        <v>【266.61】</v>
      </c>
      <c r="BP6" s="36">
        <f>IF(BP7="",NA(),BP7)</f>
        <v>116.17</v>
      </c>
      <c r="BQ6" s="36">
        <f t="shared" ref="BQ6:BY6" si="8">IF(BQ7="",NA(),BQ7)</f>
        <v>121.42</v>
      </c>
      <c r="BR6" s="36">
        <f t="shared" si="8"/>
        <v>119.63</v>
      </c>
      <c r="BS6" s="36">
        <f t="shared" si="8"/>
        <v>118.38</v>
      </c>
      <c r="BT6" s="36">
        <f t="shared" si="8"/>
        <v>115.59</v>
      </c>
      <c r="BU6" s="36">
        <f t="shared" si="8"/>
        <v>106.69</v>
      </c>
      <c r="BV6" s="36">
        <f t="shared" si="8"/>
        <v>106.52</v>
      </c>
      <c r="BW6" s="36">
        <f t="shared" si="8"/>
        <v>105.86</v>
      </c>
      <c r="BX6" s="36">
        <f t="shared" si="8"/>
        <v>106.07</v>
      </c>
      <c r="BY6" s="36">
        <f t="shared" si="8"/>
        <v>105.34</v>
      </c>
      <c r="BZ6" s="35" t="str">
        <f>IF(BZ7="","",IF(BZ7="-","【-】","【"&amp;SUBSTITUTE(TEXT(BZ7,"#,##0.00"),"-","△")&amp;"】"))</f>
        <v>【103.24】</v>
      </c>
      <c r="CA6" s="36">
        <f>IF(CA7="",NA(),CA7)</f>
        <v>142.41999999999999</v>
      </c>
      <c r="CB6" s="36">
        <f t="shared" ref="CB6:CJ6" si="9">IF(CB7="",NA(),CB7)</f>
        <v>136.53</v>
      </c>
      <c r="CC6" s="36">
        <f t="shared" si="9"/>
        <v>138.56</v>
      </c>
      <c r="CD6" s="36">
        <f t="shared" si="9"/>
        <v>139.97</v>
      </c>
      <c r="CE6" s="36">
        <f t="shared" si="9"/>
        <v>142.63999999999999</v>
      </c>
      <c r="CF6" s="36">
        <f t="shared" si="9"/>
        <v>154.91999999999999</v>
      </c>
      <c r="CG6" s="36">
        <f t="shared" si="9"/>
        <v>155.80000000000001</v>
      </c>
      <c r="CH6" s="36">
        <f t="shared" si="9"/>
        <v>158.58000000000001</v>
      </c>
      <c r="CI6" s="36">
        <f t="shared" si="9"/>
        <v>159.22</v>
      </c>
      <c r="CJ6" s="36">
        <f t="shared" si="9"/>
        <v>159.6</v>
      </c>
      <c r="CK6" s="35" t="str">
        <f>IF(CK7="","",IF(CK7="-","【-】","【"&amp;SUBSTITUTE(TEXT(CK7,"#,##0.00"),"-","△")&amp;"】"))</f>
        <v>【168.38】</v>
      </c>
      <c r="CL6" s="36">
        <f>IF(CL7="",NA(),CL7)</f>
        <v>75.19</v>
      </c>
      <c r="CM6" s="36">
        <f t="shared" ref="CM6:CU6" si="10">IF(CM7="",NA(),CM7)</f>
        <v>78.23</v>
      </c>
      <c r="CN6" s="36">
        <f t="shared" si="10"/>
        <v>78.3</v>
      </c>
      <c r="CO6" s="36">
        <f t="shared" si="10"/>
        <v>78.28</v>
      </c>
      <c r="CP6" s="36">
        <f t="shared" si="10"/>
        <v>77.819999999999993</v>
      </c>
      <c r="CQ6" s="36">
        <f t="shared" si="10"/>
        <v>62.26</v>
      </c>
      <c r="CR6" s="36">
        <f t="shared" si="10"/>
        <v>62.1</v>
      </c>
      <c r="CS6" s="36">
        <f t="shared" si="10"/>
        <v>62.38</v>
      </c>
      <c r="CT6" s="36">
        <f t="shared" si="10"/>
        <v>62.83</v>
      </c>
      <c r="CU6" s="36">
        <f t="shared" si="10"/>
        <v>62.05</v>
      </c>
      <c r="CV6" s="35" t="str">
        <f>IF(CV7="","",IF(CV7="-","【-】","【"&amp;SUBSTITUTE(TEXT(CV7,"#,##0.00"),"-","△")&amp;"】"))</f>
        <v>【60.00】</v>
      </c>
      <c r="CW6" s="36">
        <f>IF(CW7="",NA(),CW7)</f>
        <v>89.31</v>
      </c>
      <c r="CX6" s="36">
        <f t="shared" ref="CX6:DF6" si="11">IF(CX7="",NA(),CX7)</f>
        <v>88.29</v>
      </c>
      <c r="CY6" s="36">
        <f t="shared" si="11"/>
        <v>87.87</v>
      </c>
      <c r="CZ6" s="36">
        <f t="shared" si="11"/>
        <v>87.87</v>
      </c>
      <c r="DA6" s="36">
        <f t="shared" si="11"/>
        <v>86.89</v>
      </c>
      <c r="DB6" s="36">
        <f t="shared" si="11"/>
        <v>89.5</v>
      </c>
      <c r="DC6" s="36">
        <f t="shared" si="11"/>
        <v>89.52</v>
      </c>
      <c r="DD6" s="36">
        <f t="shared" si="11"/>
        <v>89.17</v>
      </c>
      <c r="DE6" s="36">
        <f t="shared" si="11"/>
        <v>88.86</v>
      </c>
      <c r="DF6" s="36">
        <f t="shared" si="11"/>
        <v>89.11</v>
      </c>
      <c r="DG6" s="35" t="str">
        <f>IF(DG7="","",IF(DG7="-","【-】","【"&amp;SUBSTITUTE(TEXT(DG7,"#,##0.00"),"-","△")&amp;"】"))</f>
        <v>【89.80】</v>
      </c>
      <c r="DH6" s="36">
        <f>IF(DH7="",NA(),DH7)</f>
        <v>45.27</v>
      </c>
      <c r="DI6" s="36">
        <f t="shared" ref="DI6:DQ6" si="12">IF(DI7="",NA(),DI7)</f>
        <v>46.6</v>
      </c>
      <c r="DJ6" s="36">
        <f t="shared" si="12"/>
        <v>47.92</v>
      </c>
      <c r="DK6" s="36">
        <f t="shared" si="12"/>
        <v>48.87</v>
      </c>
      <c r="DL6" s="36">
        <f t="shared" si="12"/>
        <v>48.66</v>
      </c>
      <c r="DM6" s="36">
        <f t="shared" si="12"/>
        <v>45.89</v>
      </c>
      <c r="DN6" s="36">
        <f t="shared" si="12"/>
        <v>46.58</v>
      </c>
      <c r="DO6" s="36">
        <f t="shared" si="12"/>
        <v>46.99</v>
      </c>
      <c r="DP6" s="36">
        <f t="shared" si="12"/>
        <v>47.89</v>
      </c>
      <c r="DQ6" s="36">
        <f t="shared" si="12"/>
        <v>48.69</v>
      </c>
      <c r="DR6" s="35" t="str">
        <f>IF(DR7="","",IF(DR7="-","【-】","【"&amp;SUBSTITUTE(TEXT(DR7,"#,##0.00"),"-","△")&amp;"】"))</f>
        <v>【49.59】</v>
      </c>
      <c r="DS6" s="36">
        <f>IF(DS7="",NA(),DS7)</f>
        <v>6.7</v>
      </c>
      <c r="DT6" s="36">
        <f t="shared" ref="DT6:EB6" si="13">IF(DT7="",NA(),DT7)</f>
        <v>8.7100000000000009</v>
      </c>
      <c r="DU6" s="36">
        <f t="shared" si="13"/>
        <v>9.74</v>
      </c>
      <c r="DV6" s="36">
        <f t="shared" si="13"/>
        <v>10.31</v>
      </c>
      <c r="DW6" s="36">
        <f t="shared" si="13"/>
        <v>10.88</v>
      </c>
      <c r="DX6" s="36">
        <f t="shared" si="13"/>
        <v>13.14</v>
      </c>
      <c r="DY6" s="36">
        <f t="shared" si="13"/>
        <v>14.45</v>
      </c>
      <c r="DZ6" s="36">
        <f t="shared" si="13"/>
        <v>15.83</v>
      </c>
      <c r="EA6" s="36">
        <f t="shared" si="13"/>
        <v>16.899999999999999</v>
      </c>
      <c r="EB6" s="36">
        <f t="shared" si="13"/>
        <v>18.260000000000002</v>
      </c>
      <c r="EC6" s="35" t="str">
        <f>IF(EC7="","",IF(EC7="-","【-】","【"&amp;SUBSTITUTE(TEXT(EC7,"#,##0.00"),"-","△")&amp;"】"))</f>
        <v>【19.44】</v>
      </c>
      <c r="ED6" s="36">
        <f>IF(ED7="",NA(),ED7)</f>
        <v>1.58</v>
      </c>
      <c r="EE6" s="36">
        <f t="shared" ref="EE6:EM6" si="14">IF(EE7="",NA(),EE7)</f>
        <v>0.96</v>
      </c>
      <c r="EF6" s="36">
        <f t="shared" si="14"/>
        <v>0.49</v>
      </c>
      <c r="EG6" s="36">
        <f t="shared" si="14"/>
        <v>0.96</v>
      </c>
      <c r="EH6" s="36">
        <f t="shared" si="14"/>
        <v>0.92</v>
      </c>
      <c r="EI6" s="36">
        <f t="shared" si="14"/>
        <v>0.95</v>
      </c>
      <c r="EJ6" s="36">
        <f t="shared" si="14"/>
        <v>0.74</v>
      </c>
      <c r="EK6" s="36">
        <f t="shared" si="14"/>
        <v>0.74</v>
      </c>
      <c r="EL6" s="36">
        <f t="shared" si="14"/>
        <v>0.72</v>
      </c>
      <c r="EM6" s="36">
        <f t="shared" si="14"/>
        <v>0.66</v>
      </c>
      <c r="EN6" s="35" t="str">
        <f>IF(EN7="","",IF(EN7="-","【-】","【"&amp;SUBSTITUTE(TEXT(EN7,"#,##0.00"),"-","△")&amp;"】"))</f>
        <v>【0.68】</v>
      </c>
    </row>
    <row r="7" spans="1:144" s="37" customFormat="1" x14ac:dyDescent="0.15">
      <c r="A7" s="29"/>
      <c r="B7" s="38">
        <v>2019</v>
      </c>
      <c r="C7" s="38">
        <v>232041</v>
      </c>
      <c r="D7" s="38">
        <v>46</v>
      </c>
      <c r="E7" s="38">
        <v>1</v>
      </c>
      <c r="F7" s="38">
        <v>0</v>
      </c>
      <c r="G7" s="38">
        <v>1</v>
      </c>
      <c r="H7" s="38" t="s">
        <v>93</v>
      </c>
      <c r="I7" s="38" t="s">
        <v>94</v>
      </c>
      <c r="J7" s="38" t="s">
        <v>95</v>
      </c>
      <c r="K7" s="38" t="s">
        <v>96</v>
      </c>
      <c r="L7" s="38" t="s">
        <v>97</v>
      </c>
      <c r="M7" s="38" t="s">
        <v>98</v>
      </c>
      <c r="N7" s="39" t="s">
        <v>99</v>
      </c>
      <c r="O7" s="39">
        <v>91.06</v>
      </c>
      <c r="P7" s="39">
        <v>99.74</v>
      </c>
      <c r="Q7" s="39">
        <v>2822</v>
      </c>
      <c r="R7" s="39">
        <v>129527</v>
      </c>
      <c r="S7" s="39">
        <v>111.4</v>
      </c>
      <c r="T7" s="39">
        <v>1162.72</v>
      </c>
      <c r="U7" s="39">
        <v>129080</v>
      </c>
      <c r="V7" s="39">
        <v>65.59</v>
      </c>
      <c r="W7" s="39">
        <v>1967.98</v>
      </c>
      <c r="X7" s="39">
        <v>116.53</v>
      </c>
      <c r="Y7" s="39">
        <v>120.17</v>
      </c>
      <c r="Z7" s="39">
        <v>119.04</v>
      </c>
      <c r="AA7" s="39">
        <v>118.69</v>
      </c>
      <c r="AB7" s="39">
        <v>117.35</v>
      </c>
      <c r="AC7" s="39">
        <v>114</v>
      </c>
      <c r="AD7" s="39">
        <v>114</v>
      </c>
      <c r="AE7" s="39">
        <v>113.68</v>
      </c>
      <c r="AF7" s="39">
        <v>113.82</v>
      </c>
      <c r="AG7" s="39">
        <v>112.82</v>
      </c>
      <c r="AH7" s="39">
        <v>112.01</v>
      </c>
      <c r="AI7" s="39">
        <v>0</v>
      </c>
      <c r="AJ7" s="39">
        <v>0</v>
      </c>
      <c r="AK7" s="39">
        <v>0</v>
      </c>
      <c r="AL7" s="39">
        <v>0</v>
      </c>
      <c r="AM7" s="39">
        <v>0</v>
      </c>
      <c r="AN7" s="39">
        <v>0.03</v>
      </c>
      <c r="AO7" s="39">
        <v>0.23</v>
      </c>
      <c r="AP7" s="39">
        <v>0.03</v>
      </c>
      <c r="AQ7" s="39">
        <v>0</v>
      </c>
      <c r="AR7" s="39">
        <v>0</v>
      </c>
      <c r="AS7" s="39">
        <v>1.08</v>
      </c>
      <c r="AT7" s="39">
        <v>323.85000000000002</v>
      </c>
      <c r="AU7" s="39">
        <v>426.89</v>
      </c>
      <c r="AV7" s="39">
        <v>470.96</v>
      </c>
      <c r="AW7" s="39">
        <v>373.62</v>
      </c>
      <c r="AX7" s="39">
        <v>438.87</v>
      </c>
      <c r="AY7" s="39">
        <v>352.05</v>
      </c>
      <c r="AZ7" s="39">
        <v>349.04</v>
      </c>
      <c r="BA7" s="39">
        <v>337.49</v>
      </c>
      <c r="BB7" s="39">
        <v>335.6</v>
      </c>
      <c r="BC7" s="39">
        <v>358.91</v>
      </c>
      <c r="BD7" s="39">
        <v>264.97000000000003</v>
      </c>
      <c r="BE7" s="39">
        <v>87.36</v>
      </c>
      <c r="BF7" s="39">
        <v>76.319999999999993</v>
      </c>
      <c r="BG7" s="39">
        <v>66.81</v>
      </c>
      <c r="BH7" s="39">
        <v>57.27</v>
      </c>
      <c r="BI7" s="39">
        <v>49.96</v>
      </c>
      <c r="BJ7" s="39">
        <v>250.76</v>
      </c>
      <c r="BK7" s="39">
        <v>254.54</v>
      </c>
      <c r="BL7" s="39">
        <v>265.92</v>
      </c>
      <c r="BM7" s="39">
        <v>258.26</v>
      </c>
      <c r="BN7" s="39">
        <v>247.27</v>
      </c>
      <c r="BO7" s="39">
        <v>266.61</v>
      </c>
      <c r="BP7" s="39">
        <v>116.17</v>
      </c>
      <c r="BQ7" s="39">
        <v>121.42</v>
      </c>
      <c r="BR7" s="39">
        <v>119.63</v>
      </c>
      <c r="BS7" s="39">
        <v>118.38</v>
      </c>
      <c r="BT7" s="39">
        <v>115.59</v>
      </c>
      <c r="BU7" s="39">
        <v>106.69</v>
      </c>
      <c r="BV7" s="39">
        <v>106.52</v>
      </c>
      <c r="BW7" s="39">
        <v>105.86</v>
      </c>
      <c r="BX7" s="39">
        <v>106.07</v>
      </c>
      <c r="BY7" s="39">
        <v>105.34</v>
      </c>
      <c r="BZ7" s="39">
        <v>103.24</v>
      </c>
      <c r="CA7" s="39">
        <v>142.41999999999999</v>
      </c>
      <c r="CB7" s="39">
        <v>136.53</v>
      </c>
      <c r="CC7" s="39">
        <v>138.56</v>
      </c>
      <c r="CD7" s="39">
        <v>139.97</v>
      </c>
      <c r="CE7" s="39">
        <v>142.63999999999999</v>
      </c>
      <c r="CF7" s="39">
        <v>154.91999999999999</v>
      </c>
      <c r="CG7" s="39">
        <v>155.80000000000001</v>
      </c>
      <c r="CH7" s="39">
        <v>158.58000000000001</v>
      </c>
      <c r="CI7" s="39">
        <v>159.22</v>
      </c>
      <c r="CJ7" s="39">
        <v>159.6</v>
      </c>
      <c r="CK7" s="39">
        <v>168.38</v>
      </c>
      <c r="CL7" s="39">
        <v>75.19</v>
      </c>
      <c r="CM7" s="39">
        <v>78.23</v>
      </c>
      <c r="CN7" s="39">
        <v>78.3</v>
      </c>
      <c r="CO7" s="39">
        <v>78.28</v>
      </c>
      <c r="CP7" s="39">
        <v>77.819999999999993</v>
      </c>
      <c r="CQ7" s="39">
        <v>62.26</v>
      </c>
      <c r="CR7" s="39">
        <v>62.1</v>
      </c>
      <c r="CS7" s="39">
        <v>62.38</v>
      </c>
      <c r="CT7" s="39">
        <v>62.83</v>
      </c>
      <c r="CU7" s="39">
        <v>62.05</v>
      </c>
      <c r="CV7" s="39">
        <v>60</v>
      </c>
      <c r="CW7" s="39">
        <v>89.31</v>
      </c>
      <c r="CX7" s="39">
        <v>88.29</v>
      </c>
      <c r="CY7" s="39">
        <v>87.87</v>
      </c>
      <c r="CZ7" s="39">
        <v>87.87</v>
      </c>
      <c r="DA7" s="39">
        <v>86.89</v>
      </c>
      <c r="DB7" s="39">
        <v>89.5</v>
      </c>
      <c r="DC7" s="39">
        <v>89.52</v>
      </c>
      <c r="DD7" s="39">
        <v>89.17</v>
      </c>
      <c r="DE7" s="39">
        <v>88.86</v>
      </c>
      <c r="DF7" s="39">
        <v>89.11</v>
      </c>
      <c r="DG7" s="39">
        <v>89.8</v>
      </c>
      <c r="DH7" s="39">
        <v>45.27</v>
      </c>
      <c r="DI7" s="39">
        <v>46.6</v>
      </c>
      <c r="DJ7" s="39">
        <v>47.92</v>
      </c>
      <c r="DK7" s="39">
        <v>48.87</v>
      </c>
      <c r="DL7" s="39">
        <v>48.66</v>
      </c>
      <c r="DM7" s="39">
        <v>45.89</v>
      </c>
      <c r="DN7" s="39">
        <v>46.58</v>
      </c>
      <c r="DO7" s="39">
        <v>46.99</v>
      </c>
      <c r="DP7" s="39">
        <v>47.89</v>
      </c>
      <c r="DQ7" s="39">
        <v>48.69</v>
      </c>
      <c r="DR7" s="39">
        <v>49.59</v>
      </c>
      <c r="DS7" s="39">
        <v>6.7</v>
      </c>
      <c r="DT7" s="39">
        <v>8.7100000000000009</v>
      </c>
      <c r="DU7" s="39">
        <v>9.74</v>
      </c>
      <c r="DV7" s="39">
        <v>10.31</v>
      </c>
      <c r="DW7" s="39">
        <v>10.88</v>
      </c>
      <c r="DX7" s="39">
        <v>13.14</v>
      </c>
      <c r="DY7" s="39">
        <v>14.45</v>
      </c>
      <c r="DZ7" s="39">
        <v>15.83</v>
      </c>
      <c r="EA7" s="39">
        <v>16.899999999999999</v>
      </c>
      <c r="EB7" s="39">
        <v>18.260000000000002</v>
      </c>
      <c r="EC7" s="39">
        <v>19.440000000000001</v>
      </c>
      <c r="ED7" s="39">
        <v>1.58</v>
      </c>
      <c r="EE7" s="39">
        <v>0.96</v>
      </c>
      <c r="EF7" s="39">
        <v>0.49</v>
      </c>
      <c r="EG7" s="39">
        <v>0.96</v>
      </c>
      <c r="EH7" s="39">
        <v>0.92</v>
      </c>
      <c r="EI7" s="39">
        <v>0.95</v>
      </c>
      <c r="EJ7" s="39">
        <v>0.74</v>
      </c>
      <c r="EK7" s="39">
        <v>0.74</v>
      </c>
      <c r="EL7" s="39">
        <v>0.72</v>
      </c>
      <c r="EM7" s="39">
        <v>0.66</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seto</cp:lastModifiedBy>
  <cp:lastPrinted>2021-02-08T01:09:21Z</cp:lastPrinted>
  <dcterms:created xsi:type="dcterms:W3CDTF">2020-12-04T02:09:53Z</dcterms:created>
  <dcterms:modified xsi:type="dcterms:W3CDTF">2021-02-26T01:21:54Z</dcterms:modified>
  <cp:category/>
</cp:coreProperties>
</file>