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産業政策課\企業支援係（元・工業係）\新型コロナウィルス感染症対策\07【R3】生産性向上事業費補助金\04_HP\"/>
    </mc:Choice>
  </mc:AlternateContent>
  <bookViews>
    <workbookView xWindow="28680" yWindow="1680" windowWidth="29040" windowHeight="15840"/>
  </bookViews>
  <sheets>
    <sheet name="様式（白）※数式保護あり" sheetId="4" r:id="rId1"/>
    <sheet name="様式（白）※数式保護なし" sheetId="5" r:id="rId2"/>
    <sheet name="（例） 区分条件以下" sheetId="2" r:id="rId3"/>
    <sheet name="（例）区分条件超え" sheetId="3" r:id="rId4"/>
  </sheets>
  <definedNames>
    <definedName name="_xlnm.Print_Area" localSheetId="2">'（例） 区分条件以下'!$A$1:$H$82</definedName>
    <definedName name="_xlnm.Print_Area" localSheetId="3">'（例）区分条件超え'!$A$1:$H$82</definedName>
    <definedName name="_xlnm.Print_Area" localSheetId="0">'様式（白）※数式保護あり'!$A$1:$H$82</definedName>
    <definedName name="_xlnm.Print_Area" localSheetId="1">'様式（白）※数式保護なし'!$A$1:$H$82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2" i="5" l="1"/>
  <c r="H60" i="3" l="1"/>
  <c r="H60" i="2"/>
  <c r="F65" i="5" l="1"/>
  <c r="H65" i="5" s="1"/>
  <c r="H55" i="5"/>
  <c r="F80" i="5" s="1"/>
  <c r="H51" i="5"/>
  <c r="F77" i="5" s="1"/>
  <c r="H47" i="5"/>
  <c r="F74" i="5" s="1"/>
  <c r="H74" i="5" s="1"/>
  <c r="H43" i="5"/>
  <c r="F71" i="5" s="1"/>
  <c r="H71" i="5" s="1"/>
  <c r="H39" i="5"/>
  <c r="F69" i="5" s="1"/>
  <c r="H34" i="5"/>
  <c r="H27" i="5"/>
  <c r="F79" i="5" s="1"/>
  <c r="H23" i="5"/>
  <c r="F76" i="5" s="1"/>
  <c r="H19" i="5"/>
  <c r="F73" i="5" s="1"/>
  <c r="H73" i="5" s="1"/>
  <c r="H15" i="5"/>
  <c r="F70" i="5" s="1"/>
  <c r="H70" i="5" s="1"/>
  <c r="H11" i="5"/>
  <c r="H6" i="5"/>
  <c r="F64" i="5" s="1"/>
  <c r="H64" i="5" s="1"/>
  <c r="H63" i="5" s="1"/>
  <c r="H6" i="4"/>
  <c r="F74" i="4"/>
  <c r="H74" i="4" s="1"/>
  <c r="F65" i="4"/>
  <c r="H65" i="4" s="1"/>
  <c r="H55" i="4"/>
  <c r="F80" i="4" s="1"/>
  <c r="H51" i="4"/>
  <c r="F77" i="4" s="1"/>
  <c r="H47" i="4"/>
  <c r="H43" i="4"/>
  <c r="F71" i="4" s="1"/>
  <c r="H71" i="4" s="1"/>
  <c r="H39" i="4"/>
  <c r="F69" i="4" s="1"/>
  <c r="H34" i="4"/>
  <c r="H27" i="4"/>
  <c r="F79" i="4" s="1"/>
  <c r="H23" i="4"/>
  <c r="F76" i="4" s="1"/>
  <c r="H19" i="4"/>
  <c r="F73" i="4" s="1"/>
  <c r="H73" i="4" s="1"/>
  <c r="H15" i="4"/>
  <c r="F70" i="4" s="1"/>
  <c r="H70" i="4" s="1"/>
  <c r="H11" i="4"/>
  <c r="F68" i="4" s="1"/>
  <c r="F64" i="4"/>
  <c r="H64" i="4" s="1"/>
  <c r="F76" i="3"/>
  <c r="F74" i="3"/>
  <c r="H74" i="3" s="1"/>
  <c r="F71" i="3"/>
  <c r="H71" i="3" s="1"/>
  <c r="H55" i="3"/>
  <c r="F80" i="3" s="1"/>
  <c r="H51" i="3"/>
  <c r="F77" i="3" s="1"/>
  <c r="H47" i="3"/>
  <c r="H43" i="3"/>
  <c r="H39" i="3"/>
  <c r="H38" i="3" s="1"/>
  <c r="H34" i="3"/>
  <c r="F65" i="3" s="1"/>
  <c r="H65" i="3" s="1"/>
  <c r="H27" i="3"/>
  <c r="F79" i="3" s="1"/>
  <c r="H23" i="3"/>
  <c r="H19" i="3"/>
  <c r="F73" i="3" s="1"/>
  <c r="H73" i="3" s="1"/>
  <c r="H15" i="3"/>
  <c r="F70" i="3" s="1"/>
  <c r="H70" i="3" s="1"/>
  <c r="H11" i="3"/>
  <c r="H10" i="3" s="1"/>
  <c r="H31" i="3" s="1"/>
  <c r="H6" i="3"/>
  <c r="F64" i="3" s="1"/>
  <c r="H64" i="3" s="1"/>
  <c r="H43" i="2"/>
  <c r="F71" i="2" s="1"/>
  <c r="H71" i="2" s="1"/>
  <c r="H15" i="2"/>
  <c r="F70" i="2" s="1"/>
  <c r="H70" i="2" s="1"/>
  <c r="H55" i="2"/>
  <c r="F80" i="2" s="1"/>
  <c r="H51" i="2"/>
  <c r="F77" i="2" s="1"/>
  <c r="H47" i="2"/>
  <c r="F74" i="2" s="1"/>
  <c r="H74" i="2" s="1"/>
  <c r="H39" i="2"/>
  <c r="F69" i="2" s="1"/>
  <c r="H34" i="2"/>
  <c r="F65" i="2" s="1"/>
  <c r="H65" i="2" s="1"/>
  <c r="H27" i="2"/>
  <c r="F79" i="2" s="1"/>
  <c r="H23" i="2"/>
  <c r="F76" i="2" s="1"/>
  <c r="H19" i="2"/>
  <c r="F73" i="2" s="1"/>
  <c r="H73" i="2" s="1"/>
  <c r="H72" i="2" s="1"/>
  <c r="H11" i="2"/>
  <c r="F68" i="2" s="1"/>
  <c r="H6" i="2"/>
  <c r="F64" i="2" s="1"/>
  <c r="H64" i="2" s="1"/>
  <c r="H10" i="5" l="1"/>
  <c r="H31" i="5" s="1"/>
  <c r="F68" i="5"/>
  <c r="H72" i="5"/>
  <c r="H38" i="5"/>
  <c r="H59" i="5" s="1"/>
  <c r="H63" i="4"/>
  <c r="H72" i="4"/>
  <c r="H10" i="4"/>
  <c r="H31" i="4" s="1"/>
  <c r="H60" i="4" s="1"/>
  <c r="H38" i="4"/>
  <c r="H59" i="4" s="1"/>
  <c r="H63" i="3"/>
  <c r="H59" i="3"/>
  <c r="C69" i="3" s="1"/>
  <c r="H72" i="3"/>
  <c r="F69" i="3"/>
  <c r="F68" i="3"/>
  <c r="H63" i="2"/>
  <c r="H38" i="2"/>
  <c r="H59" i="2" s="1"/>
  <c r="H10" i="2"/>
  <c r="H31" i="2" s="1"/>
  <c r="C69" i="5" l="1"/>
  <c r="H60" i="5"/>
  <c r="H68" i="5"/>
  <c r="H69" i="5"/>
  <c r="C80" i="5"/>
  <c r="C77" i="5"/>
  <c r="C80" i="4"/>
  <c r="C77" i="4"/>
  <c r="C69" i="4"/>
  <c r="C80" i="3"/>
  <c r="H80" i="3" s="1"/>
  <c r="C77" i="3"/>
  <c r="H79" i="3"/>
  <c r="H78" i="3" s="1"/>
  <c r="H68" i="3"/>
  <c r="H69" i="3"/>
  <c r="C80" i="2"/>
  <c r="C77" i="2"/>
  <c r="C69" i="2"/>
  <c r="H80" i="5" l="1"/>
  <c r="H79" i="5"/>
  <c r="H78" i="5" s="1"/>
  <c r="H76" i="5"/>
  <c r="H77" i="5"/>
  <c r="H67" i="5"/>
  <c r="H66" i="5" s="1"/>
  <c r="H68" i="4"/>
  <c r="H69" i="4"/>
  <c r="H77" i="4"/>
  <c r="H76" i="4"/>
  <c r="H80" i="4"/>
  <c r="H79" i="4"/>
  <c r="H78" i="4" s="1"/>
  <c r="H77" i="3"/>
  <c r="H76" i="3"/>
  <c r="H67" i="3"/>
  <c r="H66" i="3" s="1"/>
  <c r="H69" i="2"/>
  <c r="H68" i="2"/>
  <c r="H67" i="2" s="1"/>
  <c r="H66" i="2" s="1"/>
  <c r="H76" i="2"/>
  <c r="H77" i="2"/>
  <c r="H79" i="2"/>
  <c r="H80" i="2"/>
  <c r="H75" i="5" l="1"/>
  <c r="H81" i="5"/>
  <c r="H75" i="4"/>
  <c r="H67" i="4"/>
  <c r="H66" i="4" s="1"/>
  <c r="H81" i="3"/>
  <c r="H82" i="3" s="1"/>
  <c r="H75" i="3"/>
  <c r="H75" i="2"/>
  <c r="H78" i="2"/>
  <c r="H81" i="2" l="1"/>
  <c r="H82" i="2" s="1"/>
  <c r="H81" i="4"/>
  <c r="H82" i="4" s="1"/>
</calcChain>
</file>

<file path=xl/sharedStrings.xml><?xml version="1.0" encoding="utf-8"?>
<sst xmlns="http://schemas.openxmlformats.org/spreadsheetml/2006/main" count="618" uniqueCount="69">
  <si>
    <t>システム構築費</t>
    <rPh sb="4" eb="7">
      <t>コウチクヒ</t>
    </rPh>
    <phoneticPr fontId="1"/>
  </si>
  <si>
    <t>運搬費</t>
    <rPh sb="0" eb="3">
      <t>ウンパンヒ</t>
    </rPh>
    <phoneticPr fontId="1"/>
  </si>
  <si>
    <t>外注費</t>
    <rPh sb="0" eb="3">
      <t>ガイチュウヒ</t>
    </rPh>
    <phoneticPr fontId="1"/>
  </si>
  <si>
    <t>合計</t>
    <rPh sb="0" eb="2">
      <t>ゴウケイ</t>
    </rPh>
    <phoneticPr fontId="1"/>
  </si>
  <si>
    <t>パソコン</t>
    <phoneticPr fontId="1"/>
  </si>
  <si>
    <t>モニター</t>
    <phoneticPr fontId="1"/>
  </si>
  <si>
    <t>その他</t>
    <rPh sb="2" eb="3">
      <t>タ</t>
    </rPh>
    <phoneticPr fontId="1"/>
  </si>
  <si>
    <t>第２－２号様式（第８条関係）</t>
    <rPh sb="0" eb="1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1"/>
  </si>
  <si>
    <t>経費区分</t>
    <rPh sb="0" eb="2">
      <t>ケイヒ</t>
    </rPh>
    <rPh sb="2" eb="4">
      <t>クブン</t>
    </rPh>
    <phoneticPr fontId="1"/>
  </si>
  <si>
    <t>資産名称</t>
    <rPh sb="0" eb="2">
      <t>シサン</t>
    </rPh>
    <rPh sb="2" eb="4">
      <t>メイショウ</t>
    </rPh>
    <phoneticPr fontId="1"/>
  </si>
  <si>
    <t>使用方法</t>
    <rPh sb="0" eb="4">
      <t>シヨウホウホウ</t>
    </rPh>
    <phoneticPr fontId="1"/>
  </si>
  <si>
    <t>経費内訳
（単価×数量）</t>
    <rPh sb="0" eb="4">
      <t>ケイヒウチワケ</t>
    </rPh>
    <rPh sb="6" eb="8">
      <t>タンカ</t>
    </rPh>
    <rPh sb="9" eb="11">
      <t>スウリョウ</t>
    </rPh>
    <phoneticPr fontId="1"/>
  </si>
  <si>
    <t>経費</t>
    <rPh sb="0" eb="2">
      <t>ケイヒ</t>
    </rPh>
    <phoneticPr fontId="1"/>
  </si>
  <si>
    <t>①</t>
    <phoneticPr fontId="1"/>
  </si>
  <si>
    <t>②</t>
    <phoneticPr fontId="1"/>
  </si>
  <si>
    <t>a</t>
    <phoneticPr fontId="1"/>
  </si>
  <si>
    <t>b</t>
    <phoneticPr fontId="1"/>
  </si>
  <si>
    <t>ア</t>
    <phoneticPr fontId="1"/>
  </si>
  <si>
    <t>イ</t>
    <phoneticPr fontId="1"/>
  </si>
  <si>
    <t>（１）市内事業者分（補助率３／４）</t>
    <rPh sb="3" eb="8">
      <t>シナイジギョウシャ</t>
    </rPh>
    <rPh sb="8" eb="9">
      <t>ブン</t>
    </rPh>
    <rPh sb="10" eb="13">
      <t>ホジョリツ</t>
    </rPh>
    <phoneticPr fontId="1"/>
  </si>
  <si>
    <t>機械装置等費</t>
    <rPh sb="0" eb="4">
      <t>キカイソウチ</t>
    </rPh>
    <rPh sb="4" eb="5">
      <t>トウ</t>
    </rPh>
    <rPh sb="5" eb="6">
      <t>ヒ</t>
    </rPh>
    <phoneticPr fontId="1"/>
  </si>
  <si>
    <t>c</t>
    <phoneticPr fontId="1"/>
  </si>
  <si>
    <t>汎用性の高いもの</t>
    <rPh sb="0" eb="2">
      <t>ハンヨウ</t>
    </rPh>
    <rPh sb="2" eb="3">
      <t>セイ</t>
    </rPh>
    <rPh sb="4" eb="5">
      <t>タカ</t>
    </rPh>
    <phoneticPr fontId="1"/>
  </si>
  <si>
    <t>③</t>
    <phoneticPr fontId="1"/>
  </si>
  <si>
    <t>④</t>
    <phoneticPr fontId="1"/>
  </si>
  <si>
    <t>設備処分費</t>
    <rPh sb="0" eb="5">
      <t>セツビショブンヒ</t>
    </rPh>
    <phoneticPr fontId="1"/>
  </si>
  <si>
    <t>⑤</t>
    <phoneticPr fontId="1"/>
  </si>
  <si>
    <t>（上限：１／３）</t>
    <phoneticPr fontId="1"/>
  </si>
  <si>
    <t>システム構築費合計</t>
    <rPh sb="4" eb="6">
      <t>コウチク</t>
    </rPh>
    <rPh sb="6" eb="7">
      <t>ヒ</t>
    </rPh>
    <rPh sb="7" eb="9">
      <t>ゴウケイ</t>
    </rPh>
    <phoneticPr fontId="1"/>
  </si>
  <si>
    <t>機械装置等費合計</t>
    <rPh sb="0" eb="5">
      <t>キカイソウチトウ</t>
    </rPh>
    <rPh sb="5" eb="6">
      <t>ヒ</t>
    </rPh>
    <rPh sb="6" eb="8">
      <t>ゴウケイ</t>
    </rPh>
    <phoneticPr fontId="1"/>
  </si>
  <si>
    <t>機械装置等費のうち、汎用性の高いものの合計</t>
    <rPh sb="0" eb="6">
      <t>キカイソウチトウヒ</t>
    </rPh>
    <rPh sb="10" eb="13">
      <t>ハンヨウセイ</t>
    </rPh>
    <rPh sb="14" eb="15">
      <t>タカ</t>
    </rPh>
    <rPh sb="19" eb="21">
      <t>ゴウケイ</t>
    </rPh>
    <phoneticPr fontId="1"/>
  </si>
  <si>
    <t>運搬費合計</t>
    <rPh sb="0" eb="2">
      <t>ウンパン</t>
    </rPh>
    <rPh sb="2" eb="3">
      <t>ヒ</t>
    </rPh>
    <rPh sb="3" eb="5">
      <t>ゴウケイ</t>
    </rPh>
    <phoneticPr fontId="1"/>
  </si>
  <si>
    <t>（上限：１／２）</t>
    <phoneticPr fontId="1"/>
  </si>
  <si>
    <t>設備処分費合計</t>
    <rPh sb="0" eb="5">
      <t>セツビショブンヒ</t>
    </rPh>
    <rPh sb="5" eb="7">
      <t>ゴウケイ</t>
    </rPh>
    <phoneticPr fontId="1"/>
  </si>
  <si>
    <t>外注費合計</t>
    <rPh sb="0" eb="3">
      <t>ガイチュウヒ</t>
    </rPh>
    <rPh sb="3" eb="5">
      <t>ゴウケイ</t>
    </rPh>
    <phoneticPr fontId="1"/>
  </si>
  <si>
    <t>（３）合計</t>
    <rPh sb="3" eb="5">
      <t>ゴウケイ</t>
    </rPh>
    <phoneticPr fontId="1"/>
  </si>
  <si>
    <t>支払い区分</t>
    <rPh sb="0" eb="2">
      <t>シハラ</t>
    </rPh>
    <rPh sb="3" eb="5">
      <t>クブン</t>
    </rPh>
    <phoneticPr fontId="1"/>
  </si>
  <si>
    <t>市内事業者分</t>
    <rPh sb="0" eb="6">
      <t>シナイジギョウシャブン</t>
    </rPh>
    <phoneticPr fontId="1"/>
  </si>
  <si>
    <t>合計経費</t>
    <rPh sb="0" eb="4">
      <t>ゴウケイケイヒ</t>
    </rPh>
    <phoneticPr fontId="1"/>
  </si>
  <si>
    <t>補助率</t>
    <rPh sb="0" eb="3">
      <t>ホジョリツ</t>
    </rPh>
    <phoneticPr fontId="1"/>
  </si>
  <si>
    <t>補助額積算Ⅰ</t>
    <rPh sb="0" eb="2">
      <t>ホジョ</t>
    </rPh>
    <rPh sb="2" eb="3">
      <t>ガク</t>
    </rPh>
    <rPh sb="3" eb="5">
      <t>セキサン</t>
    </rPh>
    <phoneticPr fontId="1"/>
  </si>
  <si>
    <t>交付申請額</t>
    <rPh sb="0" eb="5">
      <t>コウフシンセイガク</t>
    </rPh>
    <phoneticPr fontId="1"/>
  </si>
  <si>
    <t>状態監視システム</t>
    <rPh sb="0" eb="4">
      <t>ジョウタイカンシ</t>
    </rPh>
    <phoneticPr fontId="1"/>
  </si>
  <si>
    <t>生産設備の状況監視、異常発報・通知</t>
    <rPh sb="0" eb="2">
      <t>セイサン</t>
    </rPh>
    <rPh sb="2" eb="4">
      <t>セツビ</t>
    </rPh>
    <rPh sb="5" eb="7">
      <t>ジョウキョウ</t>
    </rPh>
    <rPh sb="7" eb="9">
      <t>カンシ</t>
    </rPh>
    <rPh sb="10" eb="12">
      <t>イジョウ</t>
    </rPh>
    <rPh sb="12" eb="14">
      <t>ハッポウ</t>
    </rPh>
    <rPh sb="15" eb="17">
      <t>ツウチ</t>
    </rPh>
    <phoneticPr fontId="1"/>
  </si>
  <si>
    <t>300,000円×１式</t>
    <rPh sb="7" eb="8">
      <t>エン</t>
    </rPh>
    <rPh sb="10" eb="11">
      <t>シキ</t>
    </rPh>
    <phoneticPr fontId="1"/>
  </si>
  <si>
    <t>システム導入媒体</t>
    <rPh sb="4" eb="6">
      <t>ドウニュウ</t>
    </rPh>
    <rPh sb="6" eb="8">
      <t>バイタイ</t>
    </rPh>
    <phoneticPr fontId="1"/>
  </si>
  <si>
    <t>150,000円×1台</t>
    <rPh sb="7" eb="8">
      <t>エン</t>
    </rPh>
    <rPh sb="10" eb="11">
      <t>ダイ</t>
    </rPh>
    <phoneticPr fontId="1"/>
  </si>
  <si>
    <t>状態表示用</t>
    <rPh sb="0" eb="4">
      <t>ジョウタイヒョウジ</t>
    </rPh>
    <rPh sb="4" eb="5">
      <t>ヨウ</t>
    </rPh>
    <phoneticPr fontId="1"/>
  </si>
  <si>
    <t>50,000×2台</t>
    <rPh sb="8" eb="9">
      <t>ダイ</t>
    </rPh>
    <phoneticPr fontId="1"/>
  </si>
  <si>
    <t>センサー</t>
    <phoneticPr fontId="1"/>
  </si>
  <si>
    <t>生産設備の温度等測定用</t>
    <rPh sb="0" eb="4">
      <t>セイサンセツビ</t>
    </rPh>
    <rPh sb="5" eb="7">
      <t>オンド</t>
    </rPh>
    <rPh sb="7" eb="8">
      <t>トウ</t>
    </rPh>
    <rPh sb="8" eb="10">
      <t>ソクテイ</t>
    </rPh>
    <rPh sb="10" eb="11">
      <t>ヨウ</t>
    </rPh>
    <phoneticPr fontId="1"/>
  </si>
  <si>
    <t>30,000×5個</t>
    <rPh sb="8" eb="9">
      <t>コ</t>
    </rPh>
    <phoneticPr fontId="1"/>
  </si>
  <si>
    <t>生産設備撤去</t>
    <rPh sb="0" eb="4">
      <t>セイサンセツビ</t>
    </rPh>
    <rPh sb="4" eb="6">
      <t>テッキョ</t>
    </rPh>
    <phoneticPr fontId="1"/>
  </si>
  <si>
    <t>旧型モデルを処分</t>
    <rPh sb="0" eb="2">
      <t>キュウガタ</t>
    </rPh>
    <rPh sb="6" eb="8">
      <t>ショブン</t>
    </rPh>
    <phoneticPr fontId="1"/>
  </si>
  <si>
    <t>100,000円×1式</t>
    <rPh sb="7" eb="8">
      <t>エン</t>
    </rPh>
    <rPh sb="10" eb="11">
      <t>シキ</t>
    </rPh>
    <phoneticPr fontId="1"/>
  </si>
  <si>
    <t>機器取付工事</t>
    <rPh sb="0" eb="2">
      <t>キキ</t>
    </rPh>
    <rPh sb="2" eb="4">
      <t>トリツケ</t>
    </rPh>
    <rPh sb="4" eb="6">
      <t>コウジ</t>
    </rPh>
    <phoneticPr fontId="1"/>
  </si>
  <si>
    <t>200,000円×1式</t>
    <rPh sb="7" eb="8">
      <t>エン</t>
    </rPh>
    <rPh sb="10" eb="11">
      <t>シキ</t>
    </rPh>
    <phoneticPr fontId="1"/>
  </si>
  <si>
    <t>監視カメラ取付架台製作、取付等</t>
    <rPh sb="0" eb="2">
      <t>カンシ</t>
    </rPh>
    <rPh sb="5" eb="7">
      <t>トリツケ</t>
    </rPh>
    <rPh sb="7" eb="9">
      <t>カダイ</t>
    </rPh>
    <rPh sb="9" eb="11">
      <t>セイサク</t>
    </rPh>
    <rPh sb="12" eb="14">
      <t>トリツケ</t>
    </rPh>
    <rPh sb="14" eb="15">
      <t>トウ</t>
    </rPh>
    <phoneticPr fontId="1"/>
  </si>
  <si>
    <t>機械装置等費のうち、その他の合計</t>
    <rPh sb="12" eb="13">
      <t>タ</t>
    </rPh>
    <phoneticPr fontId="1"/>
  </si>
  <si>
    <t>システム設定費</t>
    <rPh sb="4" eb="7">
      <t>セッテイヒ</t>
    </rPh>
    <phoneticPr fontId="1"/>
  </si>
  <si>
    <t>現地での設定</t>
    <rPh sb="0" eb="2">
      <t>ゲンチ</t>
    </rPh>
    <rPh sb="4" eb="6">
      <t>セッテイ</t>
    </rPh>
    <phoneticPr fontId="1"/>
  </si>
  <si>
    <t>150,000円×2台</t>
    <rPh sb="7" eb="8">
      <t>エン</t>
    </rPh>
    <rPh sb="10" eb="11">
      <t>ダイ</t>
    </rPh>
    <phoneticPr fontId="1"/>
  </si>
  <si>
    <t>200,000円×１式</t>
    <rPh sb="7" eb="8">
      <t>エン</t>
    </rPh>
    <rPh sb="10" eb="11">
      <t>シキ</t>
    </rPh>
    <phoneticPr fontId="1"/>
  </si>
  <si>
    <t>第２－２号様式（第８条第１項関係）</t>
    <rPh sb="0" eb="1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2">
      <t>ダイ</t>
    </rPh>
    <rPh sb="13" eb="14">
      <t>コウ</t>
    </rPh>
    <rPh sb="14" eb="16">
      <t>カンケイ</t>
    </rPh>
    <phoneticPr fontId="1"/>
  </si>
  <si>
    <t>（２）その他事業者分（補助率２／３）</t>
    <rPh sb="6" eb="9">
      <t>ジギョウシャ</t>
    </rPh>
    <rPh sb="9" eb="10">
      <t>ブン</t>
    </rPh>
    <rPh sb="11" eb="14">
      <t>ホジョリツ</t>
    </rPh>
    <phoneticPr fontId="1"/>
  </si>
  <si>
    <t>その他事業者分</t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</si>
  <si>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</si>
  <si>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</si>
  <si>
    <t>生産性向上事業計画書　補助対象経費</t>
    <rPh sb="0" eb="3">
      <t>セイサンセイ</t>
    </rPh>
    <rPh sb="3" eb="5">
      <t>コウジョウ</t>
    </rPh>
    <rPh sb="5" eb="7">
      <t>ジギョウ</t>
    </rPh>
    <rPh sb="7" eb="10">
      <t>ケイカクショ</t>
    </rPh>
    <rPh sb="11" eb="17">
      <t>ホジョタイショウケイヒ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</si>
</sst>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sz val="24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theme="0" tint="-0.34998626667073579"/>
        <bgColor auto="1"/>
      </patternFill>
    </fill>
    <fill>
      <patternFill patternType="gray0625">
        <fgColor theme="0" tint="-0.24994659260841701"/>
        <bgColor indexed="65"/>
      </patternFill>
    </fill>
    <fill>
      <patternFill patternType="gray0625">
        <fgColor theme="0" tint="-0.24994659260841701"/>
        <bgColor theme="0"/>
      </patternFill>
    </fill>
    <fill>
      <patternFill patternType="gray125">
        <fgColor theme="0" tint="-0.24994659260841701"/>
        <bgColor indexed="65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9" xfId="0" applyFont="1" applyBorder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3" xfId="0" applyFont="1" applyFill="1" applyBorder="1">
      <alignment vertical="center"/>
    </xf>
    <xf numFmtId="0" fontId="2" fillId="3" borderId="21" xfId="0" applyFont="1" applyFill="1" applyBorder="1">
      <alignment vertical="center"/>
    </xf>
    <xf numFmtId="0" fontId="3" fillId="3" borderId="32" xfId="0" applyFont="1" applyFill="1" applyBorder="1" applyAlignment="1">
      <alignment horizontal="right" vertical="center"/>
    </xf>
    <xf numFmtId="0" fontId="2" fillId="4" borderId="9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5" borderId="11" xfId="0" applyFont="1" applyFill="1" applyBorder="1" applyAlignment="1">
      <alignment vertical="center" wrapText="1"/>
    </xf>
    <xf numFmtId="0" fontId="2" fillId="5" borderId="2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3" fillId="3" borderId="15" xfId="0" applyFont="1" applyFill="1" applyBorder="1" applyAlignment="1">
      <alignment horizontal="right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33" xfId="0" applyFont="1" applyFill="1" applyBorder="1">
      <alignment vertical="center"/>
    </xf>
    <xf numFmtId="0" fontId="2" fillId="5" borderId="30" xfId="0" applyFont="1" applyFill="1" applyBorder="1">
      <alignment vertical="center"/>
    </xf>
    <xf numFmtId="0" fontId="3" fillId="5" borderId="36" xfId="0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9" xfId="0" applyFont="1" applyFill="1" applyBorder="1">
      <alignment vertical="center"/>
    </xf>
    <xf numFmtId="0" fontId="2" fillId="7" borderId="24" xfId="0" applyFont="1" applyFill="1" applyBorder="1">
      <alignment vertical="center"/>
    </xf>
    <xf numFmtId="0" fontId="3" fillId="7" borderId="35" xfId="0" applyFont="1" applyFill="1" applyBorder="1" applyAlignment="1">
      <alignment horizontal="right" vertical="center"/>
    </xf>
    <xf numFmtId="0" fontId="2" fillId="7" borderId="37" xfId="0" applyFont="1" applyFill="1" applyBorder="1">
      <alignment vertical="center"/>
    </xf>
    <xf numFmtId="0" fontId="3" fillId="4" borderId="0" xfId="0" applyFont="1" applyFill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8" xfId="0" applyFont="1" applyBorder="1">
      <alignment vertical="center"/>
    </xf>
    <xf numFmtId="0" fontId="5" fillId="6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2" fillId="4" borderId="41" xfId="0" applyFont="1" applyFill="1" applyBorder="1">
      <alignment vertical="center"/>
    </xf>
    <xf numFmtId="0" fontId="3" fillId="4" borderId="40" xfId="0" applyFont="1" applyFill="1" applyBorder="1" applyAlignment="1">
      <alignment horizontal="right" vertical="center"/>
    </xf>
    <xf numFmtId="0" fontId="4" fillId="0" borderId="12" xfId="0" applyFont="1" applyBorder="1">
      <alignment vertical="center"/>
    </xf>
    <xf numFmtId="176" fontId="2" fillId="3" borderId="22" xfId="0" applyNumberFormat="1" applyFont="1" applyFill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25" xfId="0" applyNumberFormat="1" applyFont="1" applyBorder="1">
      <alignment vertical="center"/>
    </xf>
    <xf numFmtId="176" fontId="2" fillId="5" borderId="31" xfId="0" applyNumberFormat="1" applyFont="1" applyFill="1" applyBorder="1">
      <alignment vertical="center"/>
    </xf>
    <xf numFmtId="176" fontId="2" fillId="4" borderId="18" xfId="0" applyNumberFormat="1" applyFont="1" applyFill="1" applyBorder="1">
      <alignment vertical="center"/>
    </xf>
    <xf numFmtId="176" fontId="2" fillId="3" borderId="18" xfId="0" applyNumberFormat="1" applyFont="1" applyFill="1" applyBorder="1">
      <alignment vertical="center"/>
    </xf>
    <xf numFmtId="176" fontId="2" fillId="7" borderId="17" xfId="0" applyNumberFormat="1" applyFont="1" applyFill="1" applyBorder="1">
      <alignment vertical="center"/>
    </xf>
    <xf numFmtId="176" fontId="2" fillId="0" borderId="39" xfId="0" applyNumberFormat="1" applyFont="1" applyBorder="1">
      <alignment vertical="center"/>
    </xf>
    <xf numFmtId="177" fontId="2" fillId="3" borderId="22" xfId="0" applyNumberFormat="1" applyFont="1" applyFill="1" applyBorder="1">
      <alignment vertical="center"/>
    </xf>
    <xf numFmtId="177" fontId="2" fillId="0" borderId="18" xfId="0" applyNumberFormat="1" applyFont="1" applyBorder="1">
      <alignment vertical="center"/>
    </xf>
    <xf numFmtId="177" fontId="2" fillId="0" borderId="25" xfId="0" applyNumberFormat="1" applyFont="1" applyBorder="1">
      <alignment vertical="center"/>
    </xf>
    <xf numFmtId="177" fontId="2" fillId="5" borderId="31" xfId="0" applyNumberFormat="1" applyFont="1" applyFill="1" applyBorder="1">
      <alignment vertical="center"/>
    </xf>
    <xf numFmtId="177" fontId="2" fillId="4" borderId="18" xfId="0" applyNumberFormat="1" applyFont="1" applyFill="1" applyBorder="1">
      <alignment vertical="center"/>
    </xf>
    <xf numFmtId="177" fontId="2" fillId="3" borderId="18" xfId="0" applyNumberFormat="1" applyFont="1" applyFill="1" applyBorder="1">
      <alignment vertical="center"/>
    </xf>
    <xf numFmtId="177" fontId="2" fillId="7" borderId="17" xfId="0" applyNumberFormat="1" applyFont="1" applyFill="1" applyBorder="1">
      <alignment vertical="center"/>
    </xf>
    <xf numFmtId="177" fontId="2" fillId="0" borderId="39" xfId="0" applyNumberFormat="1" applyFont="1" applyBorder="1">
      <alignment vertical="center"/>
    </xf>
    <xf numFmtId="12" fontId="2" fillId="0" borderId="24" xfId="0" applyNumberFormat="1" applyFont="1" applyBorder="1">
      <alignment vertical="center"/>
    </xf>
    <xf numFmtId="12" fontId="2" fillId="0" borderId="7" xfId="0" applyNumberFormat="1" applyFont="1" applyBorder="1">
      <alignment vertical="center"/>
    </xf>
    <xf numFmtId="12" fontId="2" fillId="0" borderId="44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177" fontId="2" fillId="0" borderId="19" xfId="0" applyNumberFormat="1" applyFont="1" applyBorder="1">
      <alignment vertical="center"/>
    </xf>
    <xf numFmtId="176" fontId="2" fillId="7" borderId="25" xfId="0" applyNumberFormat="1" applyFont="1" applyFill="1" applyBorder="1">
      <alignment vertical="center"/>
    </xf>
    <xf numFmtId="176" fontId="2" fillId="0" borderId="45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29" xfId="0" applyFont="1" applyBorder="1" applyAlignment="1">
      <alignment horizontal="right" vertical="center"/>
    </xf>
    <xf numFmtId="176" fontId="2" fillId="0" borderId="31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177" fontId="2" fillId="0" borderId="38" xfId="0" applyNumberFormat="1" applyFont="1" applyBorder="1">
      <alignment vertical="center"/>
    </xf>
    <xf numFmtId="176" fontId="5" fillId="6" borderId="27" xfId="0" applyNumberFormat="1" applyFont="1" applyFill="1" applyBorder="1" applyAlignment="1">
      <alignment horizontal="center" vertical="center"/>
    </xf>
    <xf numFmtId="176" fontId="5" fillId="7" borderId="12" xfId="0" applyNumberFormat="1" applyFont="1" applyFill="1" applyBorder="1" applyAlignment="1">
      <alignment horizontal="center" vertical="center"/>
    </xf>
    <xf numFmtId="176" fontId="5" fillId="7" borderId="13" xfId="0" applyNumberFormat="1" applyFont="1" applyFill="1" applyBorder="1" applyAlignment="1">
      <alignment horizontal="center" vertical="center"/>
    </xf>
    <xf numFmtId="176" fontId="5" fillId="6" borderId="27" xfId="0" applyNumberFormat="1" applyFont="1" applyFill="1" applyBorder="1" applyAlignment="1">
      <alignment horizontal="center" vertical="center" wrapText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Protection="1">
      <alignment vertical="center"/>
      <protection locked="0"/>
    </xf>
    <xf numFmtId="0" fontId="2" fillId="3" borderId="23" xfId="0" applyFont="1" applyFill="1" applyBorder="1" applyProtection="1">
      <alignment vertical="center"/>
      <protection locked="0"/>
    </xf>
    <xf numFmtId="0" fontId="3" fillId="3" borderId="32" xfId="0" applyFont="1" applyFill="1" applyBorder="1" applyAlignment="1" applyProtection="1">
      <alignment horizontal="right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Protection="1">
      <alignment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176" fontId="2" fillId="0" borderId="18" xfId="0" applyNumberFormat="1" applyFont="1" applyBorder="1" applyProtection="1">
      <alignment vertical="center"/>
      <protection locked="0"/>
    </xf>
    <xf numFmtId="0" fontId="2" fillId="3" borderId="2" xfId="0" applyFont="1" applyFill="1" applyBorder="1" applyProtection="1">
      <alignment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176" fontId="2" fillId="0" borderId="25" xfId="0" applyNumberFormat="1" applyFont="1" applyBorder="1" applyProtection="1">
      <alignment vertical="center"/>
      <protection locked="0"/>
    </xf>
    <xf numFmtId="0" fontId="2" fillId="3" borderId="6" xfId="0" applyFont="1" applyFill="1" applyBorder="1" applyProtection="1">
      <alignment vertical="center"/>
      <protection locked="0"/>
    </xf>
    <xf numFmtId="0" fontId="2" fillId="3" borderId="12" xfId="0" applyFont="1" applyFill="1" applyBorder="1" applyProtection="1">
      <alignment vertical="center"/>
      <protection locked="0"/>
    </xf>
    <xf numFmtId="0" fontId="2" fillId="5" borderId="28" xfId="0" applyFont="1" applyFill="1" applyBorder="1" applyAlignment="1" applyProtection="1">
      <alignment horizontal="center" vertical="center"/>
      <protection locked="0"/>
    </xf>
    <xf numFmtId="0" fontId="2" fillId="5" borderId="33" xfId="0" applyFont="1" applyFill="1" applyBorder="1" applyProtection="1">
      <alignment vertical="center"/>
      <protection locked="0"/>
    </xf>
    <xf numFmtId="0" fontId="2" fillId="5" borderId="30" xfId="0" applyFont="1" applyFill="1" applyBorder="1" applyProtection="1">
      <alignment vertical="center"/>
      <protection locked="0"/>
    </xf>
    <xf numFmtId="0" fontId="3" fillId="5" borderId="36" xfId="0" applyFont="1" applyFill="1" applyBorder="1" applyAlignment="1" applyProtection="1">
      <alignment horizontal="right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Protection="1">
      <alignment vertical="center"/>
      <protection locked="0"/>
    </xf>
    <xf numFmtId="0" fontId="2" fillId="4" borderId="0" xfId="0" applyFont="1" applyFill="1" applyBorder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 locked="0"/>
    </xf>
    <xf numFmtId="0" fontId="2" fillId="5" borderId="11" xfId="0" applyFont="1" applyFill="1" applyBorder="1" applyAlignment="1" applyProtection="1">
      <alignment vertical="center" wrapText="1"/>
      <protection locked="0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2" fillId="5" borderId="26" xfId="0" applyFont="1" applyFill="1" applyBorder="1" applyAlignment="1" applyProtection="1">
      <alignment horizontal="center" vertical="center"/>
      <protection locked="0"/>
    </xf>
    <xf numFmtId="176" fontId="5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29" xfId="0" applyFont="1" applyBorder="1" applyProtection="1">
      <alignment vertical="center"/>
      <protection locked="0"/>
    </xf>
    <xf numFmtId="176" fontId="2" fillId="0" borderId="31" xfId="0" applyNumberFormat="1" applyFont="1" applyBorder="1" applyProtection="1">
      <alignment vertical="center"/>
      <protection locked="0"/>
    </xf>
    <xf numFmtId="0" fontId="2" fillId="3" borderId="9" xfId="0" applyFont="1" applyFill="1" applyBorder="1" applyProtection="1">
      <alignment vertical="center"/>
      <protection locked="0"/>
    </xf>
    <xf numFmtId="0" fontId="2" fillId="3" borderId="7" xfId="0" applyFont="1" applyFill="1" applyBorder="1" applyProtection="1">
      <alignment vertical="center"/>
      <protection locked="0"/>
    </xf>
    <xf numFmtId="0" fontId="3" fillId="3" borderId="15" xfId="0" applyFont="1" applyFill="1" applyBorder="1" applyAlignment="1" applyProtection="1">
      <alignment horizontal="right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2" fillId="7" borderId="9" xfId="0" applyFont="1" applyFill="1" applyBorder="1" applyProtection="1">
      <alignment vertical="center"/>
      <protection locked="0"/>
    </xf>
    <xf numFmtId="0" fontId="2" fillId="7" borderId="24" xfId="0" applyFont="1" applyFill="1" applyBorder="1" applyProtection="1">
      <alignment vertical="center"/>
      <protection locked="0"/>
    </xf>
    <xf numFmtId="0" fontId="3" fillId="7" borderId="35" xfId="0" applyFont="1" applyFill="1" applyBorder="1" applyAlignment="1" applyProtection="1">
      <alignment horizontal="right" vertical="center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5" fillId="7" borderId="11" xfId="0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 vertical="center"/>
      <protection locked="0"/>
    </xf>
    <xf numFmtId="176" fontId="5" fillId="7" borderId="12" xfId="0" applyNumberFormat="1" applyFont="1" applyFill="1" applyBorder="1" applyAlignment="1" applyProtection="1">
      <alignment horizontal="center" vertical="center"/>
      <protection locked="0"/>
    </xf>
    <xf numFmtId="0" fontId="2" fillId="7" borderId="37" xfId="0" applyFont="1" applyFill="1" applyBorder="1" applyProtection="1">
      <alignment vertical="center"/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176" fontId="5" fillId="7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right" vertical="center"/>
      <protection locked="0"/>
    </xf>
    <xf numFmtId="0" fontId="2" fillId="0" borderId="38" xfId="0" applyFont="1" applyBorder="1" applyProtection="1">
      <alignment vertical="center"/>
      <protection locked="0"/>
    </xf>
    <xf numFmtId="176" fontId="2" fillId="0" borderId="39" xfId="0" applyNumberFormat="1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alignment vertical="center"/>
      <protection locked="0"/>
    </xf>
    <xf numFmtId="177" fontId="2" fillId="0" borderId="18" xfId="0" applyNumberFormat="1" applyFont="1" applyBorder="1" applyProtection="1">
      <alignment vertical="center"/>
      <protection locked="0"/>
    </xf>
    <xf numFmtId="177" fontId="2" fillId="0" borderId="25" xfId="0" applyNumberFormat="1" applyFont="1" applyBorder="1" applyProtection="1">
      <alignment vertical="center"/>
      <protection locked="0"/>
    </xf>
    <xf numFmtId="177" fontId="2" fillId="0" borderId="39" xfId="0" applyNumberFormat="1" applyFont="1" applyBorder="1" applyProtection="1">
      <alignment vertical="center"/>
      <protection locked="0"/>
    </xf>
    <xf numFmtId="12" fontId="2" fillId="0" borderId="7" xfId="0" applyNumberFormat="1" applyFont="1" applyBorder="1" applyProtection="1">
      <alignment vertical="center"/>
      <protection locked="0"/>
    </xf>
    <xf numFmtId="12" fontId="2" fillId="0" borderId="24" xfId="0" applyNumberFormat="1" applyFont="1" applyBorder="1" applyProtection="1">
      <alignment vertical="center"/>
      <protection locked="0"/>
    </xf>
    <xf numFmtId="0" fontId="2" fillId="4" borderId="41" xfId="0" applyFont="1" applyFill="1" applyBorder="1" applyProtection="1">
      <alignment vertical="center"/>
      <protection locked="0"/>
    </xf>
    <xf numFmtId="0" fontId="3" fillId="4" borderId="40" xfId="0" applyFont="1" applyFill="1" applyBorder="1" applyAlignment="1" applyProtection="1">
      <alignment horizontal="right" vertical="center"/>
      <protection locked="0"/>
    </xf>
    <xf numFmtId="12" fontId="2" fillId="0" borderId="44" xfId="0" applyNumberFormat="1" applyFont="1" applyBorder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76" fontId="2" fillId="3" borderId="22" xfId="0" applyNumberFormat="1" applyFont="1" applyFill="1" applyBorder="1" applyProtection="1">
      <alignment vertical="center"/>
    </xf>
    <xf numFmtId="176" fontId="2" fillId="5" borderId="31" xfId="0" applyNumberFormat="1" applyFont="1" applyFill="1" applyBorder="1" applyProtection="1">
      <alignment vertical="center"/>
    </xf>
    <xf numFmtId="176" fontId="2" fillId="4" borderId="18" xfId="0" applyNumberFormat="1" applyFont="1" applyFill="1" applyBorder="1" applyProtection="1">
      <alignment vertical="center"/>
    </xf>
    <xf numFmtId="176" fontId="2" fillId="3" borderId="18" xfId="0" applyNumberFormat="1" applyFont="1" applyFill="1" applyBorder="1" applyProtection="1">
      <alignment vertical="center"/>
    </xf>
    <xf numFmtId="176" fontId="2" fillId="7" borderId="17" xfId="0" applyNumberFormat="1" applyFont="1" applyFill="1" applyBorder="1" applyProtection="1">
      <alignment vertical="center"/>
    </xf>
    <xf numFmtId="176" fontId="2" fillId="0" borderId="1" xfId="0" applyNumberFormat="1" applyFont="1" applyBorder="1" applyProtection="1">
      <alignment vertical="center"/>
    </xf>
    <xf numFmtId="177" fontId="2" fillId="3" borderId="22" xfId="0" applyNumberFormat="1" applyFont="1" applyFill="1" applyBorder="1" applyProtection="1">
      <alignment vertical="center"/>
    </xf>
    <xf numFmtId="177" fontId="2" fillId="5" borderId="31" xfId="0" applyNumberFormat="1" applyFont="1" applyFill="1" applyBorder="1" applyProtection="1">
      <alignment vertical="center"/>
    </xf>
    <xf numFmtId="177" fontId="2" fillId="4" borderId="18" xfId="0" applyNumberFormat="1" applyFont="1" applyFill="1" applyBorder="1" applyProtection="1">
      <alignment vertical="center"/>
    </xf>
    <xf numFmtId="177" fontId="2" fillId="3" borderId="18" xfId="0" applyNumberFormat="1" applyFont="1" applyFill="1" applyBorder="1" applyProtection="1">
      <alignment vertical="center"/>
    </xf>
    <xf numFmtId="177" fontId="2" fillId="7" borderId="17" xfId="0" applyNumberFormat="1" applyFont="1" applyFill="1" applyBorder="1" applyProtection="1">
      <alignment vertical="center"/>
    </xf>
    <xf numFmtId="176" fontId="2" fillId="0" borderId="12" xfId="0" applyNumberFormat="1" applyFont="1" applyBorder="1" applyProtection="1">
      <alignment vertical="center"/>
    </xf>
    <xf numFmtId="177" fontId="2" fillId="0" borderId="19" xfId="0" applyNumberFormat="1" applyFont="1" applyBorder="1" applyProtection="1">
      <alignment vertical="center"/>
    </xf>
    <xf numFmtId="176" fontId="5" fillId="6" borderId="27" xfId="0" applyNumberFormat="1" applyFont="1" applyFill="1" applyBorder="1" applyAlignment="1" applyProtection="1">
      <alignment horizontal="center" vertical="center"/>
    </xf>
    <xf numFmtId="176" fontId="2" fillId="0" borderId="19" xfId="0" applyNumberFormat="1" applyFont="1" applyBorder="1" applyProtection="1">
      <alignment vertical="center"/>
    </xf>
    <xf numFmtId="176" fontId="5" fillId="7" borderId="12" xfId="0" applyNumberFormat="1" applyFont="1" applyFill="1" applyBorder="1" applyAlignment="1" applyProtection="1">
      <alignment horizontal="center" vertical="center"/>
    </xf>
    <xf numFmtId="176" fontId="5" fillId="7" borderId="13" xfId="0" applyNumberFormat="1" applyFont="1" applyFill="1" applyBorder="1" applyAlignment="1" applyProtection="1">
      <alignment horizontal="center" vertical="center"/>
    </xf>
    <xf numFmtId="177" fontId="2" fillId="0" borderId="38" xfId="0" applyNumberFormat="1" applyFont="1" applyBorder="1" applyProtection="1">
      <alignment vertical="center"/>
    </xf>
    <xf numFmtId="176" fontId="2" fillId="0" borderId="18" xfId="0" applyNumberFormat="1" applyFont="1" applyBorder="1" applyProtection="1">
      <alignment vertical="center"/>
    </xf>
    <xf numFmtId="176" fontId="2" fillId="0" borderId="25" xfId="0" applyNumberFormat="1" applyFont="1" applyBorder="1" applyProtection="1">
      <alignment vertical="center"/>
    </xf>
    <xf numFmtId="176" fontId="2" fillId="7" borderId="25" xfId="0" applyNumberFormat="1" applyFont="1" applyFill="1" applyBorder="1" applyProtection="1">
      <alignment vertical="center"/>
    </xf>
    <xf numFmtId="176" fontId="2" fillId="0" borderId="39" xfId="0" applyNumberFormat="1" applyFont="1" applyBorder="1" applyProtection="1">
      <alignment vertical="center"/>
    </xf>
    <xf numFmtId="176" fontId="2" fillId="0" borderId="45" xfId="0" applyNumberFormat="1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21" xfId="0" applyFont="1" applyFill="1" applyBorder="1" applyProtection="1">
      <alignment vertical="center"/>
    </xf>
    <xf numFmtId="0" fontId="2" fillId="3" borderId="23" xfId="0" applyFont="1" applyFill="1" applyBorder="1" applyProtection="1">
      <alignment vertical="center"/>
    </xf>
    <xf numFmtId="0" fontId="3" fillId="3" borderId="32" xfId="0" applyFont="1" applyFill="1" applyBorder="1" applyAlignment="1" applyProtection="1">
      <alignment horizontal="right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1" xfId="0" applyFont="1" applyFill="1" applyBorder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2" fillId="0" borderId="7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2" fillId="3" borderId="2" xfId="0" applyFont="1" applyFill="1" applyBorder="1" applyProtection="1">
      <alignment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4" xfId="0" applyFont="1" applyBorder="1" applyProtection="1">
      <alignment vertical="center"/>
    </xf>
    <xf numFmtId="0" fontId="2" fillId="0" borderId="19" xfId="0" applyFont="1" applyBorder="1" applyProtection="1">
      <alignment vertical="center"/>
    </xf>
    <xf numFmtId="0" fontId="2" fillId="3" borderId="6" xfId="0" applyFont="1" applyFill="1" applyBorder="1" applyProtection="1">
      <alignment vertical="center"/>
    </xf>
    <xf numFmtId="0" fontId="2" fillId="3" borderId="12" xfId="0" applyFont="1" applyFill="1" applyBorder="1" applyProtection="1">
      <alignment vertical="center"/>
    </xf>
    <xf numFmtId="0" fontId="2" fillId="5" borderId="28" xfId="0" applyFont="1" applyFill="1" applyBorder="1" applyAlignment="1" applyProtection="1">
      <alignment horizontal="center" vertical="center"/>
    </xf>
    <xf numFmtId="0" fontId="2" fillId="5" borderId="33" xfId="0" applyFont="1" applyFill="1" applyBorder="1" applyProtection="1">
      <alignment vertical="center"/>
    </xf>
    <xf numFmtId="0" fontId="2" fillId="5" borderId="30" xfId="0" applyFont="1" applyFill="1" applyBorder="1" applyProtection="1">
      <alignment vertical="center"/>
    </xf>
    <xf numFmtId="0" fontId="3" fillId="5" borderId="36" xfId="0" applyFont="1" applyFill="1" applyBorder="1" applyAlignment="1" applyProtection="1">
      <alignment horizontal="right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4" borderId="9" xfId="0" applyFont="1" applyFill="1" applyBorder="1" applyProtection="1">
      <alignment vertical="center"/>
    </xf>
    <xf numFmtId="0" fontId="2" fillId="4" borderId="0" xfId="0" applyFont="1" applyFill="1" applyBorder="1" applyProtection="1">
      <alignment vertical="center"/>
    </xf>
    <xf numFmtId="0" fontId="3" fillId="4" borderId="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vertical="center" wrapText="1"/>
    </xf>
    <xf numFmtId="0" fontId="5" fillId="6" borderId="11" xfId="0" applyFont="1" applyFill="1" applyBorder="1" applyAlignment="1" applyProtection="1">
      <alignment horizontal="center" vertical="center"/>
    </xf>
    <xf numFmtId="0" fontId="2" fillId="5" borderId="26" xfId="0" applyFont="1" applyFill="1" applyBorder="1" applyAlignment="1" applyProtection="1">
      <alignment horizontal="center" vertical="center"/>
    </xf>
    <xf numFmtId="176" fontId="5" fillId="6" borderId="27" xfId="0" applyNumberFormat="1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right" vertical="center"/>
    </xf>
    <xf numFmtId="0" fontId="2" fillId="0" borderId="29" xfId="0" applyFont="1" applyBorder="1" applyProtection="1">
      <alignment vertical="center"/>
    </xf>
    <xf numFmtId="176" fontId="2" fillId="0" borderId="31" xfId="0" applyNumberFormat="1" applyFont="1" applyBorder="1" applyProtection="1">
      <alignment vertical="center"/>
    </xf>
    <xf numFmtId="0" fontId="2" fillId="3" borderId="9" xfId="0" applyFont="1" applyFill="1" applyBorder="1" applyProtection="1">
      <alignment vertical="center"/>
    </xf>
    <xf numFmtId="0" fontId="2" fillId="3" borderId="7" xfId="0" applyFont="1" applyFill="1" applyBorder="1" applyProtection="1">
      <alignment vertical="center"/>
    </xf>
    <xf numFmtId="0" fontId="3" fillId="3" borderId="15" xfId="0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9" xfId="0" applyFont="1" applyFill="1" applyBorder="1" applyProtection="1">
      <alignment vertical="center"/>
    </xf>
    <xf numFmtId="0" fontId="2" fillId="7" borderId="24" xfId="0" applyFont="1" applyFill="1" applyBorder="1" applyProtection="1">
      <alignment vertical="center"/>
    </xf>
    <xf numFmtId="0" fontId="3" fillId="7" borderId="35" xfId="0" applyFont="1" applyFill="1" applyBorder="1" applyAlignment="1" applyProtection="1">
      <alignment horizontal="right" vertical="center"/>
    </xf>
    <xf numFmtId="0" fontId="2" fillId="7" borderId="11" xfId="0" applyFont="1" applyFill="1" applyBorder="1" applyAlignment="1" applyProtection="1">
      <alignment vertical="center" wrapText="1"/>
    </xf>
    <xf numFmtId="0" fontId="5" fillId="7" borderId="11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37" xfId="0" applyFont="1" applyFill="1" applyBorder="1" applyProtection="1">
      <alignment vertical="center"/>
    </xf>
    <xf numFmtId="0" fontId="2" fillId="7" borderId="3" xfId="0" applyFont="1" applyFill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right" vertical="center"/>
    </xf>
    <xf numFmtId="0" fontId="2" fillId="0" borderId="38" xfId="0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Protection="1">
      <alignment vertical="center"/>
    </xf>
    <xf numFmtId="177" fontId="2" fillId="0" borderId="18" xfId="0" applyNumberFormat="1" applyFont="1" applyBorder="1" applyProtection="1">
      <alignment vertical="center"/>
    </xf>
    <xf numFmtId="177" fontId="2" fillId="0" borderId="25" xfId="0" applyNumberFormat="1" applyFont="1" applyBorder="1" applyProtection="1">
      <alignment vertical="center"/>
    </xf>
    <xf numFmtId="177" fontId="2" fillId="0" borderId="39" xfId="0" applyNumberFormat="1" applyFont="1" applyBorder="1" applyProtection="1">
      <alignment vertical="center"/>
    </xf>
    <xf numFmtId="12" fontId="2" fillId="0" borderId="7" xfId="0" applyNumberFormat="1" applyFont="1" applyBorder="1" applyProtection="1">
      <alignment vertical="center"/>
    </xf>
    <xf numFmtId="12" fontId="2" fillId="0" borderId="24" xfId="0" applyNumberFormat="1" applyFont="1" applyBorder="1" applyProtection="1">
      <alignment vertical="center"/>
    </xf>
    <xf numFmtId="0" fontId="2" fillId="4" borderId="41" xfId="0" applyFont="1" applyFill="1" applyBorder="1" applyProtection="1">
      <alignment vertical="center"/>
    </xf>
    <xf numFmtId="0" fontId="3" fillId="4" borderId="40" xfId="0" applyFont="1" applyFill="1" applyBorder="1" applyAlignment="1" applyProtection="1">
      <alignment horizontal="right" vertical="center"/>
    </xf>
    <xf numFmtId="12" fontId="2" fillId="0" borderId="44" xfId="0" applyNumberFormat="1" applyFont="1" applyBorder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2"/>
  <sheetViews>
    <sheetView showZeros="0" tabSelected="1" zoomScale="55" zoomScaleNormal="55" workbookViewId="0"/>
  </sheetViews>
  <sheetFormatPr defaultColWidth="8.625" defaultRowHeight="24" x14ac:dyDescent="0.4"/>
  <cols>
    <col min="1" max="1" width="5.625" style="88" customWidth="1"/>
    <col min="2" max="2" width="5.625" style="89" customWidth="1"/>
    <col min="3" max="3" width="35.625" style="88" customWidth="1"/>
    <col min="4" max="4" width="5.625" style="88" customWidth="1"/>
    <col min="5" max="5" width="35.625" style="88" customWidth="1"/>
    <col min="6" max="6" width="60.625" style="88" customWidth="1"/>
    <col min="7" max="7" width="40.625" style="88" customWidth="1"/>
    <col min="8" max="8" width="25.625" style="88" customWidth="1"/>
    <col min="9" max="16384" width="8.625" style="88"/>
  </cols>
  <sheetData>
    <row r="1" spans="1:8" x14ac:dyDescent="0.4">
      <c r="A1" s="88" t="s">
        <v>63</v>
      </c>
    </row>
    <row r="2" spans="1:8" ht="7.5" customHeight="1" x14ac:dyDescent="0.4"/>
    <row r="3" spans="1:8" ht="28.5" x14ac:dyDescent="0.4">
      <c r="A3" s="244" t="s">
        <v>68</v>
      </c>
      <c r="B3" s="244"/>
      <c r="C3" s="244"/>
      <c r="D3" s="244"/>
      <c r="E3" s="244"/>
      <c r="F3" s="244"/>
      <c r="G3" s="244"/>
      <c r="H3" s="244"/>
    </row>
    <row r="4" spans="1:8" ht="24.75" thickBot="1" x14ac:dyDescent="0.45">
      <c r="B4" s="90" t="s">
        <v>19</v>
      </c>
    </row>
    <row r="5" spans="1:8" ht="48.75" thickBot="1" x14ac:dyDescent="0.45">
      <c r="B5" s="91"/>
      <c r="C5" s="92" t="s">
        <v>8</v>
      </c>
      <c r="D5" s="93"/>
      <c r="E5" s="93" t="s">
        <v>9</v>
      </c>
      <c r="F5" s="92" t="s">
        <v>10</v>
      </c>
      <c r="G5" s="94" t="s">
        <v>11</v>
      </c>
      <c r="H5" s="95" t="s">
        <v>12</v>
      </c>
    </row>
    <row r="6" spans="1:8" ht="24.75" thickTop="1" x14ac:dyDescent="0.4">
      <c r="B6" s="96" t="s">
        <v>13</v>
      </c>
      <c r="C6" s="97" t="s">
        <v>0</v>
      </c>
      <c r="D6" s="98"/>
      <c r="E6" s="98"/>
      <c r="F6" s="98"/>
      <c r="G6" s="99" t="s">
        <v>28</v>
      </c>
      <c r="H6" s="157">
        <f>SUM(H7:H9)</f>
        <v>0</v>
      </c>
    </row>
    <row r="7" spans="1:8" x14ac:dyDescent="0.4">
      <c r="B7" s="100"/>
      <c r="C7" s="101"/>
      <c r="D7" s="102" t="s">
        <v>15</v>
      </c>
      <c r="E7" s="103"/>
      <c r="F7" s="104"/>
      <c r="G7" s="103"/>
      <c r="H7" s="105"/>
    </row>
    <row r="8" spans="1:8" x14ac:dyDescent="0.4">
      <c r="B8" s="106"/>
      <c r="C8" s="101"/>
      <c r="D8" s="107" t="s">
        <v>16</v>
      </c>
      <c r="E8" s="108"/>
      <c r="F8" s="109"/>
      <c r="G8" s="108"/>
      <c r="H8" s="110"/>
    </row>
    <row r="9" spans="1:8" x14ac:dyDescent="0.4">
      <c r="B9" s="111"/>
      <c r="C9" s="112"/>
      <c r="D9" s="107" t="s">
        <v>21</v>
      </c>
      <c r="E9" s="108"/>
      <c r="F9" s="109"/>
      <c r="G9" s="108"/>
      <c r="H9" s="110"/>
    </row>
    <row r="10" spans="1:8" x14ac:dyDescent="0.4">
      <c r="B10" s="113" t="s">
        <v>14</v>
      </c>
      <c r="C10" s="114" t="s">
        <v>20</v>
      </c>
      <c r="D10" s="115"/>
      <c r="E10" s="115"/>
      <c r="F10" s="115"/>
      <c r="G10" s="116" t="s">
        <v>29</v>
      </c>
      <c r="H10" s="158">
        <f>H11+H15</f>
        <v>0</v>
      </c>
    </row>
    <row r="11" spans="1:8" x14ac:dyDescent="0.4">
      <c r="B11" s="117" t="s">
        <v>17</v>
      </c>
      <c r="C11" s="118" t="s">
        <v>22</v>
      </c>
      <c r="D11" s="119"/>
      <c r="E11" s="119"/>
      <c r="F11" s="119"/>
      <c r="G11" s="120" t="s">
        <v>30</v>
      </c>
      <c r="H11" s="159">
        <f>SUM(H12:H14)</f>
        <v>0</v>
      </c>
    </row>
    <row r="12" spans="1:8" x14ac:dyDescent="0.4">
      <c r="B12" s="117"/>
      <c r="C12" s="121" t="s">
        <v>27</v>
      </c>
      <c r="D12" s="107" t="s">
        <v>15</v>
      </c>
      <c r="E12" s="109"/>
      <c r="F12" s="109"/>
      <c r="G12" s="109"/>
      <c r="H12" s="110"/>
    </row>
    <row r="13" spans="1:8" x14ac:dyDescent="0.4">
      <c r="B13" s="117"/>
      <c r="C13" s="122"/>
      <c r="D13" s="107" t="s">
        <v>16</v>
      </c>
      <c r="E13" s="109"/>
      <c r="F13" s="109"/>
      <c r="G13" s="109"/>
      <c r="H13" s="110"/>
    </row>
    <row r="14" spans="1:8" x14ac:dyDescent="0.4">
      <c r="B14" s="123"/>
      <c r="C14" s="124"/>
      <c r="D14" s="125" t="s">
        <v>21</v>
      </c>
      <c r="E14" s="126"/>
      <c r="F14" s="126"/>
      <c r="G14" s="126"/>
      <c r="H14" s="127"/>
    </row>
    <row r="15" spans="1:8" x14ac:dyDescent="0.4">
      <c r="B15" s="100" t="s">
        <v>18</v>
      </c>
      <c r="C15" s="128" t="s">
        <v>6</v>
      </c>
      <c r="D15" s="129"/>
      <c r="E15" s="129"/>
      <c r="F15" s="129"/>
      <c r="G15" s="130" t="s">
        <v>58</v>
      </c>
      <c r="H15" s="160">
        <f>SUM(H16:H18)</f>
        <v>0</v>
      </c>
    </row>
    <row r="16" spans="1:8" x14ac:dyDescent="0.4">
      <c r="B16" s="100"/>
      <c r="C16" s="101"/>
      <c r="D16" s="107" t="s">
        <v>15</v>
      </c>
      <c r="E16" s="109"/>
      <c r="F16" s="109"/>
      <c r="G16" s="109"/>
      <c r="H16" s="110"/>
    </row>
    <row r="17" spans="2:8" x14ac:dyDescent="0.4">
      <c r="B17" s="100"/>
      <c r="C17" s="101"/>
      <c r="D17" s="107" t="s">
        <v>16</v>
      </c>
      <c r="E17" s="109"/>
      <c r="F17" s="109"/>
      <c r="G17" s="109"/>
      <c r="H17" s="110"/>
    </row>
    <row r="18" spans="2:8" x14ac:dyDescent="0.4">
      <c r="B18" s="131"/>
      <c r="C18" s="112"/>
      <c r="D18" s="107" t="s">
        <v>21</v>
      </c>
      <c r="E18" s="109"/>
      <c r="F18" s="109"/>
      <c r="G18" s="109"/>
      <c r="H18" s="110"/>
    </row>
    <row r="19" spans="2:8" x14ac:dyDescent="0.4">
      <c r="B19" s="100" t="s">
        <v>23</v>
      </c>
      <c r="C19" s="128" t="s">
        <v>1</v>
      </c>
      <c r="D19" s="129"/>
      <c r="E19" s="129"/>
      <c r="F19" s="129"/>
      <c r="G19" s="130" t="s">
        <v>31</v>
      </c>
      <c r="H19" s="160">
        <f>SUM(H20:H22)</f>
        <v>0</v>
      </c>
    </row>
    <row r="20" spans="2:8" x14ac:dyDescent="0.4">
      <c r="B20" s="100"/>
      <c r="C20" s="101"/>
      <c r="D20" s="107" t="s">
        <v>15</v>
      </c>
      <c r="E20" s="108"/>
      <c r="F20" s="109"/>
      <c r="G20" s="108"/>
      <c r="H20" s="110"/>
    </row>
    <row r="21" spans="2:8" x14ac:dyDescent="0.4">
      <c r="B21" s="100"/>
      <c r="C21" s="101"/>
      <c r="D21" s="107" t="s">
        <v>16</v>
      </c>
      <c r="E21" s="108"/>
      <c r="F21" s="109"/>
      <c r="G21" s="108"/>
      <c r="H21" s="110"/>
    </row>
    <row r="22" spans="2:8" x14ac:dyDescent="0.4">
      <c r="B22" s="131"/>
      <c r="C22" s="112"/>
      <c r="D22" s="107" t="s">
        <v>21</v>
      </c>
      <c r="E22" s="108"/>
      <c r="F22" s="109"/>
      <c r="G22" s="108"/>
      <c r="H22" s="110"/>
    </row>
    <row r="23" spans="2:8" x14ac:dyDescent="0.4">
      <c r="B23" s="132" t="s">
        <v>24</v>
      </c>
      <c r="C23" s="133" t="s">
        <v>25</v>
      </c>
      <c r="D23" s="134"/>
      <c r="E23" s="134"/>
      <c r="F23" s="134"/>
      <c r="G23" s="135" t="s">
        <v>33</v>
      </c>
      <c r="H23" s="161">
        <f>SUM(H24:H26)</f>
        <v>0</v>
      </c>
    </row>
    <row r="24" spans="2:8" x14ac:dyDescent="0.4">
      <c r="B24" s="132"/>
      <c r="C24" s="136" t="s">
        <v>32</v>
      </c>
      <c r="D24" s="107" t="s">
        <v>15</v>
      </c>
      <c r="E24" s="109"/>
      <c r="F24" s="109"/>
      <c r="G24" s="109"/>
      <c r="H24" s="110"/>
    </row>
    <row r="25" spans="2:8" x14ac:dyDescent="0.4">
      <c r="B25" s="132"/>
      <c r="C25" s="137"/>
      <c r="D25" s="107" t="s">
        <v>16</v>
      </c>
      <c r="E25" s="109"/>
      <c r="F25" s="109"/>
      <c r="G25" s="109"/>
      <c r="H25" s="110"/>
    </row>
    <row r="26" spans="2:8" x14ac:dyDescent="0.4">
      <c r="B26" s="138"/>
      <c r="C26" s="139"/>
      <c r="D26" s="107" t="s">
        <v>21</v>
      </c>
      <c r="E26" s="109"/>
      <c r="F26" s="109"/>
      <c r="G26" s="109"/>
      <c r="H26" s="110"/>
    </row>
    <row r="27" spans="2:8" x14ac:dyDescent="0.4">
      <c r="B27" s="132" t="s">
        <v>26</v>
      </c>
      <c r="C27" s="133" t="s">
        <v>2</v>
      </c>
      <c r="D27" s="140"/>
      <c r="E27" s="134"/>
      <c r="F27" s="134"/>
      <c r="G27" s="135" t="s">
        <v>34</v>
      </c>
      <c r="H27" s="161">
        <f>SUM(H28:H30)</f>
        <v>0</v>
      </c>
    </row>
    <row r="28" spans="2:8" x14ac:dyDescent="0.4">
      <c r="B28" s="132"/>
      <c r="C28" s="136" t="s">
        <v>32</v>
      </c>
      <c r="D28" s="107" t="s">
        <v>15</v>
      </c>
      <c r="E28" s="109"/>
      <c r="F28" s="109"/>
      <c r="G28" s="109"/>
      <c r="H28" s="110"/>
    </row>
    <row r="29" spans="2:8" x14ac:dyDescent="0.4">
      <c r="B29" s="132"/>
      <c r="C29" s="137"/>
      <c r="D29" s="107" t="s">
        <v>16</v>
      </c>
      <c r="E29" s="109"/>
      <c r="F29" s="109"/>
      <c r="G29" s="109"/>
      <c r="H29" s="110"/>
    </row>
    <row r="30" spans="2:8" ht="24.75" thickBot="1" x14ac:dyDescent="0.45">
      <c r="B30" s="141"/>
      <c r="C30" s="142"/>
      <c r="D30" s="143" t="s">
        <v>21</v>
      </c>
      <c r="E30" s="144"/>
      <c r="F30" s="144"/>
      <c r="G30" s="144"/>
      <c r="H30" s="145"/>
    </row>
    <row r="31" spans="2:8" ht="24.75" thickBot="1" x14ac:dyDescent="0.45">
      <c r="B31" s="146"/>
      <c r="C31" s="146"/>
      <c r="D31" s="146"/>
      <c r="E31" s="147"/>
      <c r="F31" s="147"/>
      <c r="G31" s="146" t="s">
        <v>67</v>
      </c>
      <c r="H31" s="162">
        <f>H6+H10+H19+H23+H27</f>
        <v>0</v>
      </c>
    </row>
    <row r="32" spans="2:8" ht="24.75" thickBot="1" x14ac:dyDescent="0.45">
      <c r="B32" s="90" t="s">
        <v>64</v>
      </c>
    </row>
    <row r="33" spans="2:8" ht="48.75" thickBot="1" x14ac:dyDescent="0.45">
      <c r="B33" s="91"/>
      <c r="C33" s="92" t="s">
        <v>8</v>
      </c>
      <c r="D33" s="93"/>
      <c r="E33" s="93" t="s">
        <v>9</v>
      </c>
      <c r="F33" s="92" t="s">
        <v>10</v>
      </c>
      <c r="G33" s="94" t="s">
        <v>11</v>
      </c>
      <c r="H33" s="95" t="s">
        <v>12</v>
      </c>
    </row>
    <row r="34" spans="2:8" ht="24.75" thickTop="1" x14ac:dyDescent="0.4">
      <c r="B34" s="96" t="s">
        <v>13</v>
      </c>
      <c r="C34" s="97" t="s">
        <v>0</v>
      </c>
      <c r="D34" s="98"/>
      <c r="E34" s="98"/>
      <c r="F34" s="98"/>
      <c r="G34" s="99" t="s">
        <v>28</v>
      </c>
      <c r="H34" s="163">
        <f>SUM(H35:H37)</f>
        <v>0</v>
      </c>
    </row>
    <row r="35" spans="2:8" x14ac:dyDescent="0.4">
      <c r="B35" s="100"/>
      <c r="C35" s="101"/>
      <c r="D35" s="102" t="s">
        <v>15</v>
      </c>
      <c r="E35" s="103"/>
      <c r="F35" s="104"/>
      <c r="G35" s="103"/>
      <c r="H35" s="148"/>
    </row>
    <row r="36" spans="2:8" x14ac:dyDescent="0.4">
      <c r="B36" s="106"/>
      <c r="C36" s="101"/>
      <c r="D36" s="107" t="s">
        <v>16</v>
      </c>
      <c r="E36" s="108"/>
      <c r="F36" s="109"/>
      <c r="G36" s="108"/>
      <c r="H36" s="149"/>
    </row>
    <row r="37" spans="2:8" x14ac:dyDescent="0.4">
      <c r="B37" s="111"/>
      <c r="C37" s="112"/>
      <c r="D37" s="107" t="s">
        <v>21</v>
      </c>
      <c r="E37" s="108"/>
      <c r="F37" s="109"/>
      <c r="G37" s="108"/>
      <c r="H37" s="149"/>
    </row>
    <row r="38" spans="2:8" x14ac:dyDescent="0.4">
      <c r="B38" s="113" t="s">
        <v>14</v>
      </c>
      <c r="C38" s="114" t="s">
        <v>20</v>
      </c>
      <c r="D38" s="115"/>
      <c r="E38" s="115"/>
      <c r="F38" s="115"/>
      <c r="G38" s="116" t="s">
        <v>29</v>
      </c>
      <c r="H38" s="164">
        <f>H39+H43</f>
        <v>0</v>
      </c>
    </row>
    <row r="39" spans="2:8" x14ac:dyDescent="0.4">
      <c r="B39" s="117" t="s">
        <v>17</v>
      </c>
      <c r="C39" s="118" t="s">
        <v>22</v>
      </c>
      <c r="D39" s="119"/>
      <c r="E39" s="119"/>
      <c r="F39" s="119"/>
      <c r="G39" s="120" t="s">
        <v>30</v>
      </c>
      <c r="H39" s="165">
        <f>SUM(H40:H42)</f>
        <v>0</v>
      </c>
    </row>
    <row r="40" spans="2:8" x14ac:dyDescent="0.4">
      <c r="B40" s="117"/>
      <c r="C40" s="121" t="s">
        <v>27</v>
      </c>
      <c r="D40" s="107" t="s">
        <v>15</v>
      </c>
      <c r="E40" s="109"/>
      <c r="F40" s="109"/>
      <c r="G40" s="109"/>
      <c r="H40" s="110"/>
    </row>
    <row r="41" spans="2:8" x14ac:dyDescent="0.4">
      <c r="B41" s="117"/>
      <c r="C41" s="122"/>
      <c r="D41" s="107" t="s">
        <v>16</v>
      </c>
      <c r="E41" s="109"/>
      <c r="F41" s="109"/>
      <c r="G41" s="109"/>
      <c r="H41" s="149"/>
    </row>
    <row r="42" spans="2:8" x14ac:dyDescent="0.4">
      <c r="B42" s="123"/>
      <c r="C42" s="124"/>
      <c r="D42" s="107" t="s">
        <v>21</v>
      </c>
      <c r="E42" s="109"/>
      <c r="F42" s="109"/>
      <c r="G42" s="109"/>
      <c r="H42" s="149"/>
    </row>
    <row r="43" spans="2:8" x14ac:dyDescent="0.4">
      <c r="B43" s="100" t="s">
        <v>18</v>
      </c>
      <c r="C43" s="128" t="s">
        <v>6</v>
      </c>
      <c r="D43" s="129"/>
      <c r="E43" s="129"/>
      <c r="F43" s="129"/>
      <c r="G43" s="130" t="s">
        <v>58</v>
      </c>
      <c r="H43" s="160">
        <f>SUM(H44:H46)</f>
        <v>0</v>
      </c>
    </row>
    <row r="44" spans="2:8" x14ac:dyDescent="0.4">
      <c r="B44" s="100"/>
      <c r="C44" s="101"/>
      <c r="D44" s="107" t="s">
        <v>15</v>
      </c>
      <c r="E44" s="109"/>
      <c r="F44" s="109"/>
      <c r="G44" s="109"/>
      <c r="H44" s="149"/>
    </row>
    <row r="45" spans="2:8" x14ac:dyDescent="0.4">
      <c r="B45" s="100"/>
      <c r="C45" s="101"/>
      <c r="D45" s="107" t="s">
        <v>16</v>
      </c>
      <c r="E45" s="109"/>
      <c r="F45" s="109"/>
      <c r="G45" s="109"/>
      <c r="H45" s="149"/>
    </row>
    <row r="46" spans="2:8" x14ac:dyDescent="0.4">
      <c r="B46" s="131"/>
      <c r="C46" s="112"/>
      <c r="D46" s="107" t="s">
        <v>21</v>
      </c>
      <c r="E46" s="109"/>
      <c r="F46" s="109"/>
      <c r="G46" s="109"/>
      <c r="H46" s="149"/>
    </row>
    <row r="47" spans="2:8" x14ac:dyDescent="0.4">
      <c r="B47" s="100" t="s">
        <v>23</v>
      </c>
      <c r="C47" s="128" t="s">
        <v>1</v>
      </c>
      <c r="D47" s="129"/>
      <c r="E47" s="129"/>
      <c r="F47" s="129"/>
      <c r="G47" s="130" t="s">
        <v>31</v>
      </c>
      <c r="H47" s="166">
        <f>SUM(H48:H50)</f>
        <v>0</v>
      </c>
    </row>
    <row r="48" spans="2:8" x14ac:dyDescent="0.4">
      <c r="B48" s="100"/>
      <c r="C48" s="101"/>
      <c r="D48" s="107" t="s">
        <v>15</v>
      </c>
      <c r="E48" s="108"/>
      <c r="F48" s="109"/>
      <c r="G48" s="108"/>
      <c r="H48" s="149"/>
    </row>
    <row r="49" spans="2:8" x14ac:dyDescent="0.4">
      <c r="B49" s="100"/>
      <c r="C49" s="101"/>
      <c r="D49" s="107" t="s">
        <v>16</v>
      </c>
      <c r="E49" s="108"/>
      <c r="F49" s="109"/>
      <c r="G49" s="108"/>
      <c r="H49" s="149"/>
    </row>
    <row r="50" spans="2:8" x14ac:dyDescent="0.4">
      <c r="B50" s="131"/>
      <c r="C50" s="112"/>
      <c r="D50" s="107" t="s">
        <v>21</v>
      </c>
      <c r="E50" s="108"/>
      <c r="F50" s="109"/>
      <c r="G50" s="108"/>
      <c r="H50" s="149"/>
    </row>
    <row r="51" spans="2:8" x14ac:dyDescent="0.4">
      <c r="B51" s="132" t="s">
        <v>24</v>
      </c>
      <c r="C51" s="133" t="s">
        <v>25</v>
      </c>
      <c r="D51" s="134"/>
      <c r="E51" s="134"/>
      <c r="F51" s="134"/>
      <c r="G51" s="135" t="s">
        <v>33</v>
      </c>
      <c r="H51" s="167">
        <f>SUM(H52:H54)</f>
        <v>0</v>
      </c>
    </row>
    <row r="52" spans="2:8" x14ac:dyDescent="0.4">
      <c r="B52" s="132"/>
      <c r="C52" s="136" t="s">
        <v>32</v>
      </c>
      <c r="D52" s="107" t="s">
        <v>15</v>
      </c>
      <c r="E52" s="109"/>
      <c r="F52" s="109"/>
      <c r="G52" s="109"/>
      <c r="H52" s="149"/>
    </row>
    <row r="53" spans="2:8" x14ac:dyDescent="0.4">
      <c r="B53" s="132"/>
      <c r="C53" s="137"/>
      <c r="D53" s="107" t="s">
        <v>16</v>
      </c>
      <c r="E53" s="109"/>
      <c r="F53" s="109"/>
      <c r="G53" s="109"/>
      <c r="H53" s="149"/>
    </row>
    <row r="54" spans="2:8" x14ac:dyDescent="0.4">
      <c r="B54" s="138"/>
      <c r="C54" s="139"/>
      <c r="D54" s="107" t="s">
        <v>21</v>
      </c>
      <c r="E54" s="109"/>
      <c r="F54" s="109"/>
      <c r="G54" s="109"/>
      <c r="H54" s="149"/>
    </row>
    <row r="55" spans="2:8" x14ac:dyDescent="0.4">
      <c r="B55" s="132" t="s">
        <v>26</v>
      </c>
      <c r="C55" s="133" t="s">
        <v>2</v>
      </c>
      <c r="D55" s="140"/>
      <c r="E55" s="134"/>
      <c r="F55" s="134"/>
      <c r="G55" s="135" t="s">
        <v>34</v>
      </c>
      <c r="H55" s="167">
        <f>SUM(H56:H58)</f>
        <v>0</v>
      </c>
    </row>
    <row r="56" spans="2:8" x14ac:dyDescent="0.4">
      <c r="B56" s="132"/>
      <c r="C56" s="136" t="s">
        <v>32</v>
      </c>
      <c r="D56" s="107" t="s">
        <v>15</v>
      </c>
      <c r="E56" s="109"/>
      <c r="F56" s="109"/>
      <c r="G56" s="109"/>
      <c r="H56" s="149"/>
    </row>
    <row r="57" spans="2:8" x14ac:dyDescent="0.4">
      <c r="B57" s="132"/>
      <c r="C57" s="137"/>
      <c r="D57" s="107" t="s">
        <v>16</v>
      </c>
      <c r="E57" s="109"/>
      <c r="F57" s="109"/>
      <c r="G57" s="109"/>
      <c r="H57" s="149"/>
    </row>
    <row r="58" spans="2:8" ht="24.75" thickBot="1" x14ac:dyDescent="0.45">
      <c r="B58" s="141"/>
      <c r="C58" s="142"/>
      <c r="D58" s="143" t="s">
        <v>21</v>
      </c>
      <c r="E58" s="144"/>
      <c r="F58" s="144"/>
      <c r="G58" s="144"/>
      <c r="H58" s="150"/>
    </row>
    <row r="59" spans="2:8" ht="24.75" thickBot="1" x14ac:dyDescent="0.45">
      <c r="B59" s="146"/>
      <c r="C59" s="146"/>
      <c r="D59" s="146"/>
      <c r="E59" s="147"/>
      <c r="F59" s="147"/>
      <c r="G59" s="146" t="s">
        <v>67</v>
      </c>
      <c r="H59" s="162">
        <f>H34+H38+H47+H51+H55</f>
        <v>0</v>
      </c>
    </row>
    <row r="60" spans="2:8" ht="24.75" thickBot="1" x14ac:dyDescent="0.45">
      <c r="B60" s="146"/>
      <c r="C60" s="146"/>
      <c r="D60" s="146"/>
      <c r="E60" s="147"/>
      <c r="F60" s="147"/>
      <c r="G60" s="146" t="s">
        <v>66</v>
      </c>
      <c r="H60" s="162">
        <f>H31+H59</f>
        <v>0</v>
      </c>
    </row>
    <row r="61" spans="2:8" ht="24.75" thickBot="1" x14ac:dyDescent="0.45">
      <c r="B61" s="90" t="s">
        <v>35</v>
      </c>
    </row>
    <row r="62" spans="2:8" ht="24.75" thickBot="1" x14ac:dyDescent="0.45">
      <c r="B62" s="91"/>
      <c r="C62" s="92" t="s">
        <v>8</v>
      </c>
      <c r="D62" s="249" t="s">
        <v>36</v>
      </c>
      <c r="E62" s="250"/>
      <c r="F62" s="92" t="s">
        <v>38</v>
      </c>
      <c r="G62" s="94" t="s">
        <v>39</v>
      </c>
      <c r="H62" s="95" t="s">
        <v>40</v>
      </c>
    </row>
    <row r="63" spans="2:8" ht="24.75" thickTop="1" x14ac:dyDescent="0.4">
      <c r="B63" s="96" t="s">
        <v>13</v>
      </c>
      <c r="C63" s="97" t="s">
        <v>0</v>
      </c>
      <c r="D63" s="98"/>
      <c r="E63" s="98"/>
      <c r="F63" s="98"/>
      <c r="G63" s="99" t="s">
        <v>28</v>
      </c>
      <c r="H63" s="157">
        <f>H64+H65</f>
        <v>0</v>
      </c>
    </row>
    <row r="64" spans="2:8" x14ac:dyDescent="0.4">
      <c r="B64" s="100"/>
      <c r="C64" s="101"/>
      <c r="D64" s="247" t="s">
        <v>37</v>
      </c>
      <c r="E64" s="248"/>
      <c r="F64" s="168">
        <f>H6</f>
        <v>0</v>
      </c>
      <c r="G64" s="151">
        <v>0.75</v>
      </c>
      <c r="H64" s="175">
        <f>ROUNDDOWN(F64*G64,0)</f>
        <v>0</v>
      </c>
    </row>
    <row r="65" spans="2:8" x14ac:dyDescent="0.4">
      <c r="B65" s="106"/>
      <c r="C65" s="101"/>
      <c r="D65" s="247" t="s">
        <v>65</v>
      </c>
      <c r="E65" s="248"/>
      <c r="F65" s="169">
        <f>H34</f>
        <v>0</v>
      </c>
      <c r="G65" s="152">
        <v>0.66666666666666663</v>
      </c>
      <c r="H65" s="175">
        <f>ROUNDDOWN(F65*G65,0)</f>
        <v>0</v>
      </c>
    </row>
    <row r="66" spans="2:8" x14ac:dyDescent="0.4">
      <c r="B66" s="113" t="s">
        <v>14</v>
      </c>
      <c r="C66" s="114" t="s">
        <v>20</v>
      </c>
      <c r="D66" s="115"/>
      <c r="E66" s="115"/>
      <c r="F66" s="115"/>
      <c r="G66" s="116" t="s">
        <v>29</v>
      </c>
      <c r="H66" s="158">
        <f>H67+H70+H71</f>
        <v>0</v>
      </c>
    </row>
    <row r="67" spans="2:8" x14ac:dyDescent="0.4">
      <c r="B67" s="117" t="s">
        <v>17</v>
      </c>
      <c r="C67" s="118" t="s">
        <v>22</v>
      </c>
      <c r="D67" s="119"/>
      <c r="E67" s="119"/>
      <c r="F67" s="153"/>
      <c r="G67" s="154" t="s">
        <v>30</v>
      </c>
      <c r="H67" s="159">
        <f>H68+H69</f>
        <v>0</v>
      </c>
    </row>
    <row r="68" spans="2:8" x14ac:dyDescent="0.4">
      <c r="B68" s="117"/>
      <c r="C68" s="121" t="s">
        <v>27</v>
      </c>
      <c r="D68" s="247" t="s">
        <v>37</v>
      </c>
      <c r="E68" s="248"/>
      <c r="F68" s="168">
        <f>H11</f>
        <v>0</v>
      </c>
      <c r="G68" s="151">
        <v>0.75</v>
      </c>
      <c r="H68" s="175">
        <f>IF(F68+F69&lt;=C69,ROUNDDOWN(F68*G68,0),IF(F68+F69&gt;C69,ROUNDDOWN((C69*F68*G68)/(F68+F69),0)))</f>
        <v>0</v>
      </c>
    </row>
    <row r="69" spans="2:8" x14ac:dyDescent="0.4">
      <c r="B69" s="123"/>
      <c r="C69" s="170">
        <f>ROUNDDOWN((H31+H59)/3,0)</f>
        <v>0</v>
      </c>
      <c r="D69" s="247" t="s">
        <v>65</v>
      </c>
      <c r="E69" s="248"/>
      <c r="F69" s="169">
        <f>H39</f>
        <v>0</v>
      </c>
      <c r="G69" s="152">
        <v>0.66666666666666663</v>
      </c>
      <c r="H69" s="176">
        <f>IF(F68+F69&lt;=C69,ROUNDDOWN(F69*G69,0),IF(F68+F69&gt;C69,ROUNDDOWN((C69*F69*G69)/(F68+F69),0)))</f>
        <v>0</v>
      </c>
    </row>
    <row r="70" spans="2:8" x14ac:dyDescent="0.4">
      <c r="B70" s="100" t="s">
        <v>18</v>
      </c>
      <c r="C70" s="101" t="s">
        <v>6</v>
      </c>
      <c r="D70" s="247" t="s">
        <v>37</v>
      </c>
      <c r="E70" s="248"/>
      <c r="F70" s="168">
        <f>H15</f>
        <v>0</v>
      </c>
      <c r="G70" s="151">
        <v>0.75</v>
      </c>
      <c r="H70" s="175">
        <f>ROUNDDOWN(F70*G70,0)</f>
        <v>0</v>
      </c>
    </row>
    <row r="71" spans="2:8" x14ac:dyDescent="0.4">
      <c r="B71" s="131"/>
      <c r="C71" s="112"/>
      <c r="D71" s="247" t="s">
        <v>65</v>
      </c>
      <c r="E71" s="248"/>
      <c r="F71" s="171">
        <f>H43</f>
        <v>0</v>
      </c>
      <c r="G71" s="152">
        <v>0.66666666666666663</v>
      </c>
      <c r="H71" s="175">
        <f>ROUNDDOWN(F71*G71,0)</f>
        <v>0</v>
      </c>
    </row>
    <row r="72" spans="2:8" x14ac:dyDescent="0.4">
      <c r="B72" s="100" t="s">
        <v>23</v>
      </c>
      <c r="C72" s="128" t="s">
        <v>1</v>
      </c>
      <c r="D72" s="129"/>
      <c r="E72" s="129"/>
      <c r="F72" s="129"/>
      <c r="G72" s="130" t="s">
        <v>31</v>
      </c>
      <c r="H72" s="160">
        <f>H73+H74</f>
        <v>0</v>
      </c>
    </row>
    <row r="73" spans="2:8" x14ac:dyDescent="0.4">
      <c r="B73" s="100"/>
      <c r="C73" s="101"/>
      <c r="D73" s="247" t="s">
        <v>37</v>
      </c>
      <c r="E73" s="248"/>
      <c r="F73" s="168">
        <f>H19</f>
        <v>0</v>
      </c>
      <c r="G73" s="151">
        <v>0.75</v>
      </c>
      <c r="H73" s="175">
        <f>ROUNDDOWN(F73*G73,0)</f>
        <v>0</v>
      </c>
    </row>
    <row r="74" spans="2:8" x14ac:dyDescent="0.4">
      <c r="B74" s="131"/>
      <c r="C74" s="112"/>
      <c r="D74" s="247" t="s">
        <v>65</v>
      </c>
      <c r="E74" s="248"/>
      <c r="F74" s="169">
        <f>H47</f>
        <v>0</v>
      </c>
      <c r="G74" s="152">
        <v>0.66666666666666663</v>
      </c>
      <c r="H74" s="175">
        <f>ROUNDDOWN(F74*G74,0)</f>
        <v>0</v>
      </c>
    </row>
    <row r="75" spans="2:8" x14ac:dyDescent="0.4">
      <c r="B75" s="132" t="s">
        <v>24</v>
      </c>
      <c r="C75" s="133" t="s">
        <v>25</v>
      </c>
      <c r="D75" s="134"/>
      <c r="E75" s="134"/>
      <c r="F75" s="134"/>
      <c r="G75" s="135" t="s">
        <v>33</v>
      </c>
      <c r="H75" s="177">
        <f>H76+H77</f>
        <v>0</v>
      </c>
    </row>
    <row r="76" spans="2:8" x14ac:dyDescent="0.4">
      <c r="B76" s="132"/>
      <c r="C76" s="136" t="s">
        <v>32</v>
      </c>
      <c r="D76" s="247" t="s">
        <v>37</v>
      </c>
      <c r="E76" s="248"/>
      <c r="F76" s="168">
        <f>H23</f>
        <v>0</v>
      </c>
      <c r="G76" s="151">
        <v>0.75</v>
      </c>
      <c r="H76" s="175">
        <f>IF(F76+F77&lt;=C77,ROUNDDOWN(F76*G76,0),IF(F76+F77&gt;C77,ROUNDDOWN((C77*F76*G76)/(F76+F77),0)))</f>
        <v>0</v>
      </c>
    </row>
    <row r="77" spans="2:8" x14ac:dyDescent="0.4">
      <c r="B77" s="138"/>
      <c r="C77" s="172">
        <f>ROUNDDOWN((H31+H59)/2,0)</f>
        <v>0</v>
      </c>
      <c r="D77" s="247" t="s">
        <v>65</v>
      </c>
      <c r="E77" s="248"/>
      <c r="F77" s="169">
        <f>H51</f>
        <v>0</v>
      </c>
      <c r="G77" s="152">
        <v>0.66666666666666663</v>
      </c>
      <c r="H77" s="176">
        <f>IF(F76+F77&lt;=C77,ROUNDDOWN(F77*G77,0),IF(F76+F77&gt;C77,ROUNDDOWN((C77*F77*G77)/(F76+F77),0)))</f>
        <v>0</v>
      </c>
    </row>
    <row r="78" spans="2:8" x14ac:dyDescent="0.4">
      <c r="B78" s="132" t="s">
        <v>26</v>
      </c>
      <c r="C78" s="133" t="s">
        <v>2</v>
      </c>
      <c r="D78" s="140"/>
      <c r="E78" s="134"/>
      <c r="F78" s="134"/>
      <c r="G78" s="135" t="s">
        <v>34</v>
      </c>
      <c r="H78" s="177">
        <f>H79+H80</f>
        <v>0</v>
      </c>
    </row>
    <row r="79" spans="2:8" x14ac:dyDescent="0.4">
      <c r="B79" s="132"/>
      <c r="C79" s="136" t="s">
        <v>32</v>
      </c>
      <c r="D79" s="247" t="s">
        <v>37</v>
      </c>
      <c r="E79" s="248"/>
      <c r="F79" s="168">
        <f>H27</f>
        <v>0</v>
      </c>
      <c r="G79" s="151">
        <v>0.75</v>
      </c>
      <c r="H79" s="175">
        <f>IF(F79+F80&lt;=C80,ROUNDDOWN(F79*G79,0),IF(F79+F80&gt;C80,ROUNDDOWN((C80*F79*G79)/(F79+F80),0)))</f>
        <v>0</v>
      </c>
    </row>
    <row r="80" spans="2:8" ht="24.75" thickBot="1" x14ac:dyDescent="0.45">
      <c r="B80" s="141"/>
      <c r="C80" s="173">
        <f>ROUNDDOWN((H31+H59)/2,0)</f>
        <v>0</v>
      </c>
      <c r="D80" s="245" t="s">
        <v>65</v>
      </c>
      <c r="E80" s="246"/>
      <c r="F80" s="174">
        <f>H55</f>
        <v>0</v>
      </c>
      <c r="G80" s="155">
        <v>0.66666666666666663</v>
      </c>
      <c r="H80" s="178">
        <f>IF(F79+F80&lt;=C80,ROUNDDOWN(F80*G80,0),IF(F79+F80&gt;C80,ROUNDDOWN((C80*F80*G80)/(F79+F80),0)))</f>
        <v>0</v>
      </c>
    </row>
    <row r="81" spans="7:8" ht="24.75" thickBot="1" x14ac:dyDescent="0.45">
      <c r="G81" s="156" t="s">
        <v>3</v>
      </c>
      <c r="H81" s="179">
        <f>H63+H66+H72+H75+H78</f>
        <v>0</v>
      </c>
    </row>
    <row r="82" spans="7:8" ht="24.75" thickBot="1" x14ac:dyDescent="0.45">
      <c r="G82" s="156" t="s">
        <v>41</v>
      </c>
      <c r="H82" s="162">
        <f>ROUNDDOWN(IF(H81&gt;=500000,500000,H81),-3)</f>
        <v>0</v>
      </c>
    </row>
  </sheetData>
  <sheetProtection sheet="1" objects="1" scenarios="1"/>
  <mergeCells count="14">
    <mergeCell ref="A3:H3"/>
    <mergeCell ref="D80:E80"/>
    <mergeCell ref="D71:E71"/>
    <mergeCell ref="D73:E73"/>
    <mergeCell ref="D74:E74"/>
    <mergeCell ref="D76:E76"/>
    <mergeCell ref="D77:E77"/>
    <mergeCell ref="D79:E79"/>
    <mergeCell ref="D70:E70"/>
    <mergeCell ref="D62:E62"/>
    <mergeCell ref="D64:E64"/>
    <mergeCell ref="D65:E65"/>
    <mergeCell ref="D68:E68"/>
    <mergeCell ref="D69:E69"/>
  </mergeCells>
  <phoneticPr fontId="1"/>
  <pageMargins left="0.70866141732283472" right="0.39370078740157483" top="0.39370078740157483" bottom="0.3937007874015748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zoomScale="55" zoomScaleNormal="55" workbookViewId="0"/>
  </sheetViews>
  <sheetFormatPr defaultColWidth="8.625" defaultRowHeight="24" x14ac:dyDescent="0.4"/>
  <cols>
    <col min="1" max="1" width="5.625" style="88" customWidth="1"/>
    <col min="2" max="2" width="5.625" style="89" customWidth="1"/>
    <col min="3" max="3" width="35.625" style="88" customWidth="1"/>
    <col min="4" max="4" width="5.625" style="88" customWidth="1"/>
    <col min="5" max="5" width="35.625" style="88" customWidth="1"/>
    <col min="6" max="6" width="60.625" style="88" customWidth="1"/>
    <col min="7" max="7" width="40.625" style="88" customWidth="1"/>
    <col min="8" max="8" width="25.625" style="88" customWidth="1"/>
    <col min="9" max="16384" width="8.625" style="88"/>
  </cols>
  <sheetData>
    <row r="1" spans="1:8" x14ac:dyDescent="0.4">
      <c r="A1" s="88" t="s">
        <v>7</v>
      </c>
    </row>
    <row r="2" spans="1:8" ht="7.5" customHeight="1" x14ac:dyDescent="0.4"/>
    <row r="3" spans="1:8" ht="28.5" x14ac:dyDescent="0.4">
      <c r="A3" s="244" t="s">
        <v>68</v>
      </c>
      <c r="B3" s="244"/>
      <c r="C3" s="244"/>
      <c r="D3" s="244"/>
      <c r="E3" s="244"/>
      <c r="F3" s="244"/>
      <c r="G3" s="244"/>
      <c r="H3" s="244"/>
    </row>
    <row r="4" spans="1:8" ht="24.75" thickBot="1" x14ac:dyDescent="0.45">
      <c r="B4" s="90" t="s">
        <v>19</v>
      </c>
    </row>
    <row r="5" spans="1:8" ht="48.75" thickBot="1" x14ac:dyDescent="0.45">
      <c r="B5" s="91"/>
      <c r="C5" s="92" t="s">
        <v>8</v>
      </c>
      <c r="D5" s="93"/>
      <c r="E5" s="93" t="s">
        <v>9</v>
      </c>
      <c r="F5" s="92" t="s">
        <v>10</v>
      </c>
      <c r="G5" s="94" t="s">
        <v>11</v>
      </c>
      <c r="H5" s="95" t="s">
        <v>12</v>
      </c>
    </row>
    <row r="6" spans="1:8" ht="24.75" thickTop="1" x14ac:dyDescent="0.4">
      <c r="B6" s="96" t="s">
        <v>13</v>
      </c>
      <c r="C6" s="97" t="s">
        <v>0</v>
      </c>
      <c r="D6" s="98"/>
      <c r="E6" s="98"/>
      <c r="F6" s="98"/>
      <c r="G6" s="99" t="s">
        <v>28</v>
      </c>
      <c r="H6" s="157">
        <f>SUM(H7:H9)</f>
        <v>0</v>
      </c>
    </row>
    <row r="7" spans="1:8" x14ac:dyDescent="0.4">
      <c r="B7" s="100"/>
      <c r="C7" s="101"/>
      <c r="D7" s="102" t="s">
        <v>15</v>
      </c>
      <c r="E7" s="103"/>
      <c r="F7" s="104"/>
      <c r="G7" s="103"/>
      <c r="H7" s="105"/>
    </row>
    <row r="8" spans="1:8" x14ac:dyDescent="0.4">
      <c r="B8" s="106"/>
      <c r="C8" s="101"/>
      <c r="D8" s="107" t="s">
        <v>16</v>
      </c>
      <c r="E8" s="108"/>
      <c r="F8" s="109"/>
      <c r="G8" s="108"/>
      <c r="H8" s="110"/>
    </row>
    <row r="9" spans="1:8" x14ac:dyDescent="0.4">
      <c r="B9" s="111"/>
      <c r="C9" s="112"/>
      <c r="D9" s="107" t="s">
        <v>21</v>
      </c>
      <c r="E9" s="108"/>
      <c r="F9" s="109"/>
      <c r="G9" s="108"/>
      <c r="H9" s="110"/>
    </row>
    <row r="10" spans="1:8" x14ac:dyDescent="0.4">
      <c r="B10" s="113" t="s">
        <v>14</v>
      </c>
      <c r="C10" s="114" t="s">
        <v>20</v>
      </c>
      <c r="D10" s="115"/>
      <c r="E10" s="115"/>
      <c r="F10" s="115"/>
      <c r="G10" s="116" t="s">
        <v>29</v>
      </c>
      <c r="H10" s="158">
        <f>H11+H15</f>
        <v>0</v>
      </c>
    </row>
    <row r="11" spans="1:8" x14ac:dyDescent="0.4">
      <c r="B11" s="117" t="s">
        <v>17</v>
      </c>
      <c r="C11" s="118" t="s">
        <v>22</v>
      </c>
      <c r="D11" s="119"/>
      <c r="E11" s="119"/>
      <c r="F11" s="119"/>
      <c r="G11" s="120" t="s">
        <v>30</v>
      </c>
      <c r="H11" s="159">
        <f>SUM(H12:H14)</f>
        <v>0</v>
      </c>
    </row>
    <row r="12" spans="1:8" x14ac:dyDescent="0.4">
      <c r="B12" s="117"/>
      <c r="C12" s="121" t="s">
        <v>27</v>
      </c>
      <c r="D12" s="107" t="s">
        <v>15</v>
      </c>
      <c r="E12" s="109"/>
      <c r="F12" s="109"/>
      <c r="G12" s="109"/>
      <c r="H12" s="110"/>
    </row>
    <row r="13" spans="1:8" x14ac:dyDescent="0.4">
      <c r="B13" s="117"/>
      <c r="C13" s="122"/>
      <c r="D13" s="107" t="s">
        <v>16</v>
      </c>
      <c r="E13" s="109"/>
      <c r="F13" s="109"/>
      <c r="G13" s="109"/>
      <c r="H13" s="110"/>
    </row>
    <row r="14" spans="1:8" x14ac:dyDescent="0.4">
      <c r="B14" s="123"/>
      <c r="C14" s="124"/>
      <c r="D14" s="125" t="s">
        <v>21</v>
      </c>
      <c r="E14" s="126"/>
      <c r="F14" s="126"/>
      <c r="G14" s="126"/>
      <c r="H14" s="127"/>
    </row>
    <row r="15" spans="1:8" x14ac:dyDescent="0.4">
      <c r="B15" s="100" t="s">
        <v>18</v>
      </c>
      <c r="C15" s="128" t="s">
        <v>6</v>
      </c>
      <c r="D15" s="129"/>
      <c r="E15" s="129"/>
      <c r="F15" s="129"/>
      <c r="G15" s="130" t="s">
        <v>58</v>
      </c>
      <c r="H15" s="160">
        <f>SUM(H16:H18)</f>
        <v>0</v>
      </c>
    </row>
    <row r="16" spans="1:8" x14ac:dyDescent="0.4">
      <c r="B16" s="100"/>
      <c r="C16" s="101"/>
      <c r="D16" s="107" t="s">
        <v>15</v>
      </c>
      <c r="E16" s="109"/>
      <c r="F16" s="109"/>
      <c r="G16" s="109"/>
      <c r="H16" s="110"/>
    </row>
    <row r="17" spans="2:8" x14ac:dyDescent="0.4">
      <c r="B17" s="100"/>
      <c r="C17" s="101"/>
      <c r="D17" s="107" t="s">
        <v>16</v>
      </c>
      <c r="E17" s="109"/>
      <c r="F17" s="109"/>
      <c r="G17" s="109"/>
      <c r="H17" s="110"/>
    </row>
    <row r="18" spans="2:8" x14ac:dyDescent="0.4">
      <c r="B18" s="131"/>
      <c r="C18" s="112"/>
      <c r="D18" s="107" t="s">
        <v>21</v>
      </c>
      <c r="E18" s="109"/>
      <c r="F18" s="109"/>
      <c r="G18" s="109"/>
      <c r="H18" s="110"/>
    </row>
    <row r="19" spans="2:8" x14ac:dyDescent="0.4">
      <c r="B19" s="100" t="s">
        <v>23</v>
      </c>
      <c r="C19" s="128" t="s">
        <v>1</v>
      </c>
      <c r="D19" s="129"/>
      <c r="E19" s="129"/>
      <c r="F19" s="129"/>
      <c r="G19" s="130" t="s">
        <v>31</v>
      </c>
      <c r="H19" s="160">
        <f>SUM(H20:H22)</f>
        <v>0</v>
      </c>
    </row>
    <row r="20" spans="2:8" x14ac:dyDescent="0.4">
      <c r="B20" s="100"/>
      <c r="C20" s="101"/>
      <c r="D20" s="107" t="s">
        <v>15</v>
      </c>
      <c r="E20" s="108"/>
      <c r="F20" s="109"/>
      <c r="G20" s="108"/>
      <c r="H20" s="110"/>
    </row>
    <row r="21" spans="2:8" x14ac:dyDescent="0.4">
      <c r="B21" s="100"/>
      <c r="C21" s="101"/>
      <c r="D21" s="107" t="s">
        <v>16</v>
      </c>
      <c r="E21" s="108"/>
      <c r="F21" s="109"/>
      <c r="G21" s="108"/>
      <c r="H21" s="110"/>
    </row>
    <row r="22" spans="2:8" x14ac:dyDescent="0.4">
      <c r="B22" s="131"/>
      <c r="C22" s="112"/>
      <c r="D22" s="107" t="s">
        <v>21</v>
      </c>
      <c r="E22" s="108"/>
      <c r="F22" s="109"/>
      <c r="G22" s="108"/>
      <c r="H22" s="110"/>
    </row>
    <row r="23" spans="2:8" x14ac:dyDescent="0.4">
      <c r="B23" s="132" t="s">
        <v>24</v>
      </c>
      <c r="C23" s="133" t="s">
        <v>25</v>
      </c>
      <c r="D23" s="134"/>
      <c r="E23" s="134"/>
      <c r="F23" s="134"/>
      <c r="G23" s="135" t="s">
        <v>33</v>
      </c>
      <c r="H23" s="161">
        <f>SUM(H24:H26)</f>
        <v>0</v>
      </c>
    </row>
    <row r="24" spans="2:8" x14ac:dyDescent="0.4">
      <c r="B24" s="132"/>
      <c r="C24" s="136" t="s">
        <v>32</v>
      </c>
      <c r="D24" s="107" t="s">
        <v>15</v>
      </c>
      <c r="E24" s="109"/>
      <c r="F24" s="109"/>
      <c r="G24" s="109"/>
      <c r="H24" s="110"/>
    </row>
    <row r="25" spans="2:8" x14ac:dyDescent="0.4">
      <c r="B25" s="132"/>
      <c r="C25" s="137"/>
      <c r="D25" s="107" t="s">
        <v>16</v>
      </c>
      <c r="E25" s="109"/>
      <c r="F25" s="109"/>
      <c r="G25" s="109"/>
      <c r="H25" s="110"/>
    </row>
    <row r="26" spans="2:8" x14ac:dyDescent="0.4">
      <c r="B26" s="138"/>
      <c r="C26" s="139"/>
      <c r="D26" s="107" t="s">
        <v>21</v>
      </c>
      <c r="E26" s="109"/>
      <c r="F26" s="109"/>
      <c r="G26" s="109"/>
      <c r="H26" s="110"/>
    </row>
    <row r="27" spans="2:8" x14ac:dyDescent="0.4">
      <c r="B27" s="132" t="s">
        <v>26</v>
      </c>
      <c r="C27" s="133" t="s">
        <v>2</v>
      </c>
      <c r="D27" s="140"/>
      <c r="E27" s="134"/>
      <c r="F27" s="134"/>
      <c r="G27" s="135" t="s">
        <v>34</v>
      </c>
      <c r="H27" s="161">
        <f>SUM(H28:H30)</f>
        <v>0</v>
      </c>
    </row>
    <row r="28" spans="2:8" x14ac:dyDescent="0.4">
      <c r="B28" s="132"/>
      <c r="C28" s="136" t="s">
        <v>32</v>
      </c>
      <c r="D28" s="107" t="s">
        <v>15</v>
      </c>
      <c r="E28" s="109"/>
      <c r="F28" s="109"/>
      <c r="G28" s="109"/>
      <c r="H28" s="110"/>
    </row>
    <row r="29" spans="2:8" x14ac:dyDescent="0.4">
      <c r="B29" s="132"/>
      <c r="C29" s="137"/>
      <c r="D29" s="107" t="s">
        <v>16</v>
      </c>
      <c r="E29" s="109"/>
      <c r="F29" s="109"/>
      <c r="G29" s="109"/>
      <c r="H29" s="110"/>
    </row>
    <row r="30" spans="2:8" ht="24.75" thickBot="1" x14ac:dyDescent="0.45">
      <c r="B30" s="141"/>
      <c r="C30" s="142"/>
      <c r="D30" s="143" t="s">
        <v>21</v>
      </c>
      <c r="E30" s="144"/>
      <c r="F30" s="144"/>
      <c r="G30" s="144"/>
      <c r="H30" s="145"/>
    </row>
    <row r="31" spans="2:8" ht="24.75" thickBot="1" x14ac:dyDescent="0.45">
      <c r="B31" s="146"/>
      <c r="C31" s="146"/>
      <c r="D31" s="146"/>
      <c r="E31" s="147"/>
      <c r="F31" s="147"/>
      <c r="G31" s="146" t="s">
        <v>67</v>
      </c>
      <c r="H31" s="162">
        <f>H6+H10+H19+H23+H27</f>
        <v>0</v>
      </c>
    </row>
    <row r="32" spans="2:8" ht="24.75" thickBot="1" x14ac:dyDescent="0.45">
      <c r="B32" s="90" t="s">
        <v>64</v>
      </c>
    </row>
    <row r="33" spans="2:8" ht="48.75" thickBot="1" x14ac:dyDescent="0.45">
      <c r="B33" s="91"/>
      <c r="C33" s="92" t="s">
        <v>8</v>
      </c>
      <c r="D33" s="93"/>
      <c r="E33" s="93" t="s">
        <v>9</v>
      </c>
      <c r="F33" s="92" t="s">
        <v>10</v>
      </c>
      <c r="G33" s="94" t="s">
        <v>11</v>
      </c>
      <c r="H33" s="95" t="s">
        <v>12</v>
      </c>
    </row>
    <row r="34" spans="2:8" ht="24.75" thickTop="1" x14ac:dyDescent="0.4">
      <c r="B34" s="96" t="s">
        <v>13</v>
      </c>
      <c r="C34" s="97" t="s">
        <v>0</v>
      </c>
      <c r="D34" s="98"/>
      <c r="E34" s="98"/>
      <c r="F34" s="98"/>
      <c r="G34" s="99" t="s">
        <v>28</v>
      </c>
      <c r="H34" s="163">
        <f>SUM(H35:H37)</f>
        <v>0</v>
      </c>
    </row>
    <row r="35" spans="2:8" x14ac:dyDescent="0.4">
      <c r="B35" s="100"/>
      <c r="C35" s="101"/>
      <c r="D35" s="102" t="s">
        <v>15</v>
      </c>
      <c r="E35" s="103"/>
      <c r="F35" s="104"/>
      <c r="G35" s="103"/>
      <c r="H35" s="148"/>
    </row>
    <row r="36" spans="2:8" x14ac:dyDescent="0.4">
      <c r="B36" s="106"/>
      <c r="C36" s="101"/>
      <c r="D36" s="107" t="s">
        <v>16</v>
      </c>
      <c r="E36" s="108"/>
      <c r="F36" s="109"/>
      <c r="G36" s="108"/>
      <c r="H36" s="149"/>
    </row>
    <row r="37" spans="2:8" x14ac:dyDescent="0.4">
      <c r="B37" s="111"/>
      <c r="C37" s="112"/>
      <c r="D37" s="107" t="s">
        <v>21</v>
      </c>
      <c r="E37" s="108"/>
      <c r="F37" s="109"/>
      <c r="G37" s="108"/>
      <c r="H37" s="149"/>
    </row>
    <row r="38" spans="2:8" x14ac:dyDescent="0.4">
      <c r="B38" s="113" t="s">
        <v>14</v>
      </c>
      <c r="C38" s="114" t="s">
        <v>20</v>
      </c>
      <c r="D38" s="115"/>
      <c r="E38" s="115"/>
      <c r="F38" s="115"/>
      <c r="G38" s="116" t="s">
        <v>29</v>
      </c>
      <c r="H38" s="164">
        <f>H39+H43</f>
        <v>0</v>
      </c>
    </row>
    <row r="39" spans="2:8" x14ac:dyDescent="0.4">
      <c r="B39" s="117" t="s">
        <v>17</v>
      </c>
      <c r="C39" s="118" t="s">
        <v>22</v>
      </c>
      <c r="D39" s="119"/>
      <c r="E39" s="119"/>
      <c r="F39" s="119"/>
      <c r="G39" s="120" t="s">
        <v>30</v>
      </c>
      <c r="H39" s="165">
        <f>SUM(H40:H42)</f>
        <v>0</v>
      </c>
    </row>
    <row r="40" spans="2:8" x14ac:dyDescent="0.4">
      <c r="B40" s="117"/>
      <c r="C40" s="121" t="s">
        <v>27</v>
      </c>
      <c r="D40" s="107" t="s">
        <v>15</v>
      </c>
      <c r="E40" s="109"/>
      <c r="F40" s="109"/>
      <c r="G40" s="109"/>
      <c r="H40" s="110"/>
    </row>
    <row r="41" spans="2:8" x14ac:dyDescent="0.4">
      <c r="B41" s="117"/>
      <c r="C41" s="122"/>
      <c r="D41" s="107" t="s">
        <v>16</v>
      </c>
      <c r="E41" s="109"/>
      <c r="F41" s="109"/>
      <c r="G41" s="109"/>
      <c r="H41" s="149"/>
    </row>
    <row r="42" spans="2:8" x14ac:dyDescent="0.4">
      <c r="B42" s="123"/>
      <c r="C42" s="124"/>
      <c r="D42" s="107" t="s">
        <v>21</v>
      </c>
      <c r="E42" s="109"/>
      <c r="F42" s="109"/>
      <c r="G42" s="109"/>
      <c r="H42" s="149"/>
    </row>
    <row r="43" spans="2:8" x14ac:dyDescent="0.4">
      <c r="B43" s="100" t="s">
        <v>18</v>
      </c>
      <c r="C43" s="128" t="s">
        <v>6</v>
      </c>
      <c r="D43" s="129"/>
      <c r="E43" s="129"/>
      <c r="F43" s="129"/>
      <c r="G43" s="130" t="s">
        <v>58</v>
      </c>
      <c r="H43" s="160">
        <f>SUM(H44:H46)</f>
        <v>0</v>
      </c>
    </row>
    <row r="44" spans="2:8" x14ac:dyDescent="0.4">
      <c r="B44" s="100"/>
      <c r="C44" s="101"/>
      <c r="D44" s="107" t="s">
        <v>15</v>
      </c>
      <c r="E44" s="109"/>
      <c r="F44" s="109"/>
      <c r="G44" s="109"/>
      <c r="H44" s="149"/>
    </row>
    <row r="45" spans="2:8" x14ac:dyDescent="0.4">
      <c r="B45" s="100"/>
      <c r="C45" s="101"/>
      <c r="D45" s="107" t="s">
        <v>16</v>
      </c>
      <c r="E45" s="109"/>
      <c r="F45" s="109"/>
      <c r="G45" s="109"/>
      <c r="H45" s="149"/>
    </row>
    <row r="46" spans="2:8" x14ac:dyDescent="0.4">
      <c r="B46" s="131"/>
      <c r="C46" s="112"/>
      <c r="D46" s="107" t="s">
        <v>21</v>
      </c>
      <c r="E46" s="109"/>
      <c r="F46" s="109"/>
      <c r="G46" s="109"/>
      <c r="H46" s="149"/>
    </row>
    <row r="47" spans="2:8" x14ac:dyDescent="0.4">
      <c r="B47" s="100" t="s">
        <v>23</v>
      </c>
      <c r="C47" s="128" t="s">
        <v>1</v>
      </c>
      <c r="D47" s="129"/>
      <c r="E47" s="129"/>
      <c r="F47" s="129"/>
      <c r="G47" s="130" t="s">
        <v>31</v>
      </c>
      <c r="H47" s="166">
        <f>SUM(H48:H50)</f>
        <v>0</v>
      </c>
    </row>
    <row r="48" spans="2:8" x14ac:dyDescent="0.4">
      <c r="B48" s="100"/>
      <c r="C48" s="101"/>
      <c r="D48" s="107" t="s">
        <v>15</v>
      </c>
      <c r="E48" s="108"/>
      <c r="F48" s="109"/>
      <c r="G48" s="108"/>
      <c r="H48" s="149"/>
    </row>
    <row r="49" spans="2:8" x14ac:dyDescent="0.4">
      <c r="B49" s="100"/>
      <c r="C49" s="101"/>
      <c r="D49" s="107" t="s">
        <v>16</v>
      </c>
      <c r="E49" s="108"/>
      <c r="F49" s="109"/>
      <c r="G49" s="108"/>
      <c r="H49" s="149"/>
    </row>
    <row r="50" spans="2:8" x14ac:dyDescent="0.4">
      <c r="B50" s="131"/>
      <c r="C50" s="112"/>
      <c r="D50" s="107" t="s">
        <v>21</v>
      </c>
      <c r="E50" s="108"/>
      <c r="F50" s="109"/>
      <c r="G50" s="108"/>
      <c r="H50" s="149"/>
    </row>
    <row r="51" spans="2:8" x14ac:dyDescent="0.4">
      <c r="B51" s="132" t="s">
        <v>24</v>
      </c>
      <c r="C51" s="133" t="s">
        <v>25</v>
      </c>
      <c r="D51" s="134"/>
      <c r="E51" s="134"/>
      <c r="F51" s="134"/>
      <c r="G51" s="135" t="s">
        <v>33</v>
      </c>
      <c r="H51" s="167">
        <f>SUM(H52:H54)</f>
        <v>0</v>
      </c>
    </row>
    <row r="52" spans="2:8" x14ac:dyDescent="0.4">
      <c r="B52" s="132"/>
      <c r="C52" s="136" t="s">
        <v>32</v>
      </c>
      <c r="D52" s="107" t="s">
        <v>15</v>
      </c>
      <c r="E52" s="109"/>
      <c r="F52" s="109"/>
      <c r="G52" s="109"/>
      <c r="H52" s="149"/>
    </row>
    <row r="53" spans="2:8" x14ac:dyDescent="0.4">
      <c r="B53" s="132"/>
      <c r="C53" s="137"/>
      <c r="D53" s="107" t="s">
        <v>16</v>
      </c>
      <c r="E53" s="109"/>
      <c r="F53" s="109"/>
      <c r="G53" s="109"/>
      <c r="H53" s="149"/>
    </row>
    <row r="54" spans="2:8" x14ac:dyDescent="0.4">
      <c r="B54" s="138"/>
      <c r="C54" s="139"/>
      <c r="D54" s="107" t="s">
        <v>21</v>
      </c>
      <c r="E54" s="109"/>
      <c r="F54" s="109"/>
      <c r="G54" s="109"/>
      <c r="H54" s="149"/>
    </row>
    <row r="55" spans="2:8" x14ac:dyDescent="0.4">
      <c r="B55" s="132" t="s">
        <v>26</v>
      </c>
      <c r="C55" s="133" t="s">
        <v>2</v>
      </c>
      <c r="D55" s="140"/>
      <c r="E55" s="134"/>
      <c r="F55" s="134"/>
      <c r="G55" s="135" t="s">
        <v>34</v>
      </c>
      <c r="H55" s="167">
        <f>SUM(H56:H58)</f>
        <v>0</v>
      </c>
    </row>
    <row r="56" spans="2:8" x14ac:dyDescent="0.4">
      <c r="B56" s="132"/>
      <c r="C56" s="136" t="s">
        <v>32</v>
      </c>
      <c r="D56" s="107" t="s">
        <v>15</v>
      </c>
      <c r="E56" s="109"/>
      <c r="F56" s="109"/>
      <c r="G56" s="109"/>
      <c r="H56" s="149"/>
    </row>
    <row r="57" spans="2:8" x14ac:dyDescent="0.4">
      <c r="B57" s="132"/>
      <c r="C57" s="137"/>
      <c r="D57" s="107" t="s">
        <v>16</v>
      </c>
      <c r="E57" s="109"/>
      <c r="F57" s="109"/>
      <c r="G57" s="109"/>
      <c r="H57" s="149"/>
    </row>
    <row r="58" spans="2:8" ht="24.75" thickBot="1" x14ac:dyDescent="0.45">
      <c r="B58" s="141"/>
      <c r="C58" s="142"/>
      <c r="D58" s="143" t="s">
        <v>21</v>
      </c>
      <c r="E58" s="144"/>
      <c r="F58" s="144"/>
      <c r="G58" s="144"/>
      <c r="H58" s="150"/>
    </row>
    <row r="59" spans="2:8" ht="24.75" thickBot="1" x14ac:dyDescent="0.45">
      <c r="B59" s="146"/>
      <c r="C59" s="146"/>
      <c r="D59" s="146"/>
      <c r="E59" s="147"/>
      <c r="F59" s="147"/>
      <c r="G59" s="146" t="s">
        <v>67</v>
      </c>
      <c r="H59" s="162">
        <f>H34+H38+H47+H51+H55</f>
        <v>0</v>
      </c>
    </row>
    <row r="60" spans="2:8" ht="24.75" thickBot="1" x14ac:dyDescent="0.45">
      <c r="B60" s="146"/>
      <c r="C60" s="146"/>
      <c r="D60" s="146"/>
      <c r="E60" s="147"/>
      <c r="F60" s="147"/>
      <c r="G60" s="146" t="s">
        <v>66</v>
      </c>
      <c r="H60" s="162">
        <f>H31+H59</f>
        <v>0</v>
      </c>
    </row>
    <row r="61" spans="2:8" ht="24.75" thickBot="1" x14ac:dyDescent="0.45">
      <c r="B61" s="90" t="s">
        <v>35</v>
      </c>
    </row>
    <row r="62" spans="2:8" ht="24.75" thickBot="1" x14ac:dyDescent="0.45">
      <c r="B62" s="91"/>
      <c r="C62" s="92" t="s">
        <v>8</v>
      </c>
      <c r="D62" s="249" t="s">
        <v>36</v>
      </c>
      <c r="E62" s="250"/>
      <c r="F62" s="92" t="s">
        <v>38</v>
      </c>
      <c r="G62" s="94" t="s">
        <v>39</v>
      </c>
      <c r="H62" s="95" t="s">
        <v>40</v>
      </c>
    </row>
    <row r="63" spans="2:8" ht="24.75" thickTop="1" x14ac:dyDescent="0.4">
      <c r="B63" s="96" t="s">
        <v>13</v>
      </c>
      <c r="C63" s="97" t="s">
        <v>0</v>
      </c>
      <c r="D63" s="98"/>
      <c r="E63" s="98"/>
      <c r="F63" s="98"/>
      <c r="G63" s="99" t="s">
        <v>28</v>
      </c>
      <c r="H63" s="157">
        <f>H64+H65</f>
        <v>0</v>
      </c>
    </row>
    <row r="64" spans="2:8" x14ac:dyDescent="0.4">
      <c r="B64" s="100"/>
      <c r="C64" s="101"/>
      <c r="D64" s="247" t="s">
        <v>37</v>
      </c>
      <c r="E64" s="248"/>
      <c r="F64" s="168">
        <f>H6</f>
        <v>0</v>
      </c>
      <c r="G64" s="151">
        <v>0.75</v>
      </c>
      <c r="H64" s="175">
        <f>ROUNDDOWN(F64*G64,0)</f>
        <v>0</v>
      </c>
    </row>
    <row r="65" spans="2:8" x14ac:dyDescent="0.4">
      <c r="B65" s="106"/>
      <c r="C65" s="101"/>
      <c r="D65" s="247" t="s">
        <v>65</v>
      </c>
      <c r="E65" s="248"/>
      <c r="F65" s="169">
        <f>H34</f>
        <v>0</v>
      </c>
      <c r="G65" s="152">
        <v>0.66666666666666663</v>
      </c>
      <c r="H65" s="175">
        <f>ROUNDDOWN(F65*G65,0)</f>
        <v>0</v>
      </c>
    </row>
    <row r="66" spans="2:8" x14ac:dyDescent="0.4">
      <c r="B66" s="113" t="s">
        <v>14</v>
      </c>
      <c r="C66" s="114" t="s">
        <v>20</v>
      </c>
      <c r="D66" s="115"/>
      <c r="E66" s="115"/>
      <c r="F66" s="115"/>
      <c r="G66" s="116" t="s">
        <v>29</v>
      </c>
      <c r="H66" s="158">
        <f>H67+H70+H71</f>
        <v>0</v>
      </c>
    </row>
    <row r="67" spans="2:8" x14ac:dyDescent="0.4">
      <c r="B67" s="117" t="s">
        <v>17</v>
      </c>
      <c r="C67" s="118" t="s">
        <v>22</v>
      </c>
      <c r="D67" s="119"/>
      <c r="E67" s="119"/>
      <c r="F67" s="153"/>
      <c r="G67" s="154" t="s">
        <v>30</v>
      </c>
      <c r="H67" s="159">
        <f>H68+H69</f>
        <v>0</v>
      </c>
    </row>
    <row r="68" spans="2:8" x14ac:dyDescent="0.4">
      <c r="B68" s="117"/>
      <c r="C68" s="121" t="s">
        <v>27</v>
      </c>
      <c r="D68" s="247" t="s">
        <v>37</v>
      </c>
      <c r="E68" s="248"/>
      <c r="F68" s="168">
        <f>H11</f>
        <v>0</v>
      </c>
      <c r="G68" s="151">
        <v>0.75</v>
      </c>
      <c r="H68" s="175">
        <f>IF(F68+F69&lt;=C69,ROUNDDOWN(F68*G68,0),IF(F68+F69&gt;C69,ROUNDDOWN((C69*F68*G68)/(F68+F69),0)))</f>
        <v>0</v>
      </c>
    </row>
    <row r="69" spans="2:8" x14ac:dyDescent="0.4">
      <c r="B69" s="123"/>
      <c r="C69" s="170">
        <f>ROUNDDOWN((H31+H59)/3,0)</f>
        <v>0</v>
      </c>
      <c r="D69" s="247" t="s">
        <v>65</v>
      </c>
      <c r="E69" s="248"/>
      <c r="F69" s="169">
        <f>H39</f>
        <v>0</v>
      </c>
      <c r="G69" s="152">
        <v>0.66666666666666663</v>
      </c>
      <c r="H69" s="176">
        <f>IF(F68+F69&lt;=C69,ROUNDDOWN(F69*G69,0),IF(F68+F69&gt;C69,ROUNDDOWN((C69*F69*G69)/(F68+F69),0)))</f>
        <v>0</v>
      </c>
    </row>
    <row r="70" spans="2:8" x14ac:dyDescent="0.4">
      <c r="B70" s="100" t="s">
        <v>18</v>
      </c>
      <c r="C70" s="101" t="s">
        <v>6</v>
      </c>
      <c r="D70" s="247" t="s">
        <v>37</v>
      </c>
      <c r="E70" s="248"/>
      <c r="F70" s="168">
        <f>H15</f>
        <v>0</v>
      </c>
      <c r="G70" s="151">
        <v>0.75</v>
      </c>
      <c r="H70" s="175">
        <f>ROUNDDOWN(F70*G70,0)</f>
        <v>0</v>
      </c>
    </row>
    <row r="71" spans="2:8" x14ac:dyDescent="0.4">
      <c r="B71" s="131"/>
      <c r="C71" s="112"/>
      <c r="D71" s="247" t="s">
        <v>65</v>
      </c>
      <c r="E71" s="248"/>
      <c r="F71" s="171">
        <f>H43</f>
        <v>0</v>
      </c>
      <c r="G71" s="152">
        <v>0.66666666666666663</v>
      </c>
      <c r="H71" s="175">
        <f>ROUNDDOWN(F71*G71,0)</f>
        <v>0</v>
      </c>
    </row>
    <row r="72" spans="2:8" x14ac:dyDescent="0.4">
      <c r="B72" s="100" t="s">
        <v>23</v>
      </c>
      <c r="C72" s="128" t="s">
        <v>1</v>
      </c>
      <c r="D72" s="129"/>
      <c r="E72" s="129"/>
      <c r="F72" s="129"/>
      <c r="G72" s="130" t="s">
        <v>31</v>
      </c>
      <c r="H72" s="160">
        <f>H73+H74</f>
        <v>0</v>
      </c>
    </row>
    <row r="73" spans="2:8" x14ac:dyDescent="0.4">
      <c r="B73" s="100"/>
      <c r="C73" s="101"/>
      <c r="D73" s="247" t="s">
        <v>37</v>
      </c>
      <c r="E73" s="248"/>
      <c r="F73" s="168">
        <f>H19</f>
        <v>0</v>
      </c>
      <c r="G73" s="151">
        <v>0.75</v>
      </c>
      <c r="H73" s="175">
        <f>ROUNDDOWN(F73*G73,0)</f>
        <v>0</v>
      </c>
    </row>
    <row r="74" spans="2:8" x14ac:dyDescent="0.4">
      <c r="B74" s="131"/>
      <c r="C74" s="112"/>
      <c r="D74" s="247" t="s">
        <v>65</v>
      </c>
      <c r="E74" s="248"/>
      <c r="F74" s="169">
        <f>H47</f>
        <v>0</v>
      </c>
      <c r="G74" s="152">
        <v>0.66666666666666663</v>
      </c>
      <c r="H74" s="175">
        <f>ROUNDDOWN(F74*G74,0)</f>
        <v>0</v>
      </c>
    </row>
    <row r="75" spans="2:8" x14ac:dyDescent="0.4">
      <c r="B75" s="132" t="s">
        <v>24</v>
      </c>
      <c r="C75" s="133" t="s">
        <v>25</v>
      </c>
      <c r="D75" s="134"/>
      <c r="E75" s="134"/>
      <c r="F75" s="134"/>
      <c r="G75" s="135" t="s">
        <v>33</v>
      </c>
      <c r="H75" s="177">
        <f>H76+H77</f>
        <v>0</v>
      </c>
    </row>
    <row r="76" spans="2:8" x14ac:dyDescent="0.4">
      <c r="B76" s="132"/>
      <c r="C76" s="136" t="s">
        <v>32</v>
      </c>
      <c r="D76" s="247" t="s">
        <v>37</v>
      </c>
      <c r="E76" s="248"/>
      <c r="F76" s="168">
        <f>H23</f>
        <v>0</v>
      </c>
      <c r="G76" s="151">
        <v>0.75</v>
      </c>
      <c r="H76" s="175">
        <f>IF(F76+F77&lt;=C77,ROUNDDOWN(F76*G76,0),IF(F76+F77&gt;C77,ROUNDDOWN((C77*F76*G76)/(F76+F77),0)))</f>
        <v>0</v>
      </c>
    </row>
    <row r="77" spans="2:8" x14ac:dyDescent="0.4">
      <c r="B77" s="138"/>
      <c r="C77" s="172">
        <f>ROUNDDOWN((H31+H59)/2,0)</f>
        <v>0</v>
      </c>
      <c r="D77" s="247" t="s">
        <v>65</v>
      </c>
      <c r="E77" s="248"/>
      <c r="F77" s="169">
        <f>H51</f>
        <v>0</v>
      </c>
      <c r="G77" s="152">
        <v>0.66666666666666663</v>
      </c>
      <c r="H77" s="176">
        <f>IF(F76+F77&lt;=C77,ROUNDDOWN(F77*G77,0),IF(F76+F77&gt;C77,ROUNDDOWN((C77*F77*G77)/(F76+F77),0)))</f>
        <v>0</v>
      </c>
    </row>
    <row r="78" spans="2:8" x14ac:dyDescent="0.4">
      <c r="B78" s="132" t="s">
        <v>26</v>
      </c>
      <c r="C78" s="133" t="s">
        <v>2</v>
      </c>
      <c r="D78" s="140"/>
      <c r="E78" s="134"/>
      <c r="F78" s="134"/>
      <c r="G78" s="135" t="s">
        <v>34</v>
      </c>
      <c r="H78" s="177">
        <f>H79+H80</f>
        <v>0</v>
      </c>
    </row>
    <row r="79" spans="2:8" x14ac:dyDescent="0.4">
      <c r="B79" s="132"/>
      <c r="C79" s="136" t="s">
        <v>32</v>
      </c>
      <c r="D79" s="247" t="s">
        <v>37</v>
      </c>
      <c r="E79" s="248"/>
      <c r="F79" s="168">
        <f>H27</f>
        <v>0</v>
      </c>
      <c r="G79" s="151">
        <v>0.75</v>
      </c>
      <c r="H79" s="175">
        <f>IF(F79+F80&lt;=C80,ROUNDDOWN(F79*G79,0),IF(F79+F80&gt;C80,ROUNDDOWN((C80*F79*G79)/(F79+F80),0)))</f>
        <v>0</v>
      </c>
    </row>
    <row r="80" spans="2:8" ht="24.75" thickBot="1" x14ac:dyDescent="0.45">
      <c r="B80" s="141"/>
      <c r="C80" s="173">
        <f>ROUNDDOWN((H31+H59)/2,0)</f>
        <v>0</v>
      </c>
      <c r="D80" s="245" t="s">
        <v>65</v>
      </c>
      <c r="E80" s="246"/>
      <c r="F80" s="174">
        <f>H55</f>
        <v>0</v>
      </c>
      <c r="G80" s="155">
        <v>0.66666666666666663</v>
      </c>
      <c r="H80" s="178">
        <f>IF(F79+F80&lt;=C80,ROUNDDOWN(F80*G80,0),IF(F79+F80&gt;C80,ROUNDDOWN((C80*F80*G80)/(F79+F80),0)))</f>
        <v>0</v>
      </c>
    </row>
    <row r="81" spans="7:8" ht="24.75" thickBot="1" x14ac:dyDescent="0.45">
      <c r="G81" s="156" t="s">
        <v>3</v>
      </c>
      <c r="H81" s="179">
        <f>H63+H66+H72+H75+H78</f>
        <v>0</v>
      </c>
    </row>
    <row r="82" spans="7:8" ht="24.75" thickBot="1" x14ac:dyDescent="0.45">
      <c r="G82" s="156" t="s">
        <v>41</v>
      </c>
      <c r="H82" s="162">
        <f>ROUNDDOWN(IF(H81&gt;=500000,500000,H81),-3)</f>
        <v>0</v>
      </c>
    </row>
  </sheetData>
  <mergeCells count="14">
    <mergeCell ref="A3:H3"/>
    <mergeCell ref="D80:E80"/>
    <mergeCell ref="D71:E71"/>
    <mergeCell ref="D73:E73"/>
    <mergeCell ref="D74:E74"/>
    <mergeCell ref="D76:E76"/>
    <mergeCell ref="D77:E77"/>
    <mergeCell ref="D79:E79"/>
    <mergeCell ref="D70:E70"/>
    <mergeCell ref="D62:E62"/>
    <mergeCell ref="D64:E64"/>
    <mergeCell ref="D65:E65"/>
    <mergeCell ref="D68:E68"/>
    <mergeCell ref="D69:E69"/>
  </mergeCells>
  <phoneticPr fontId="1"/>
  <pageMargins left="0.70866141732283472" right="0.39370078740157483" top="0.39370078740157483" bottom="0.39370078740157483" header="0.31496062992125984" footer="0.31496062992125984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H82"/>
  <sheetViews>
    <sheetView zoomScale="40" zoomScaleNormal="40" workbookViewId="0">
      <selection activeCell="A3" sqref="A3:H3"/>
    </sheetView>
  </sheetViews>
  <sheetFormatPr defaultColWidth="8.625" defaultRowHeight="24" x14ac:dyDescent="0.4"/>
  <cols>
    <col min="1" max="1" width="5.625" style="180" customWidth="1"/>
    <col min="2" max="2" width="5.625" style="181" customWidth="1"/>
    <col min="3" max="3" width="35.625" style="180" customWidth="1"/>
    <col min="4" max="4" width="5.625" style="180" customWidth="1"/>
    <col min="5" max="5" width="35.625" style="180" customWidth="1"/>
    <col min="6" max="6" width="60.625" style="180" customWidth="1"/>
    <col min="7" max="7" width="40.625" style="180" customWidth="1"/>
    <col min="8" max="8" width="25.625" style="180" customWidth="1"/>
    <col min="9" max="16384" width="8.625" style="180"/>
  </cols>
  <sheetData>
    <row r="1" spans="1:8" x14ac:dyDescent="0.4">
      <c r="A1" s="180" t="s">
        <v>7</v>
      </c>
    </row>
    <row r="2" spans="1:8" ht="7.5" customHeight="1" x14ac:dyDescent="0.4"/>
    <row r="3" spans="1:8" ht="28.5" x14ac:dyDescent="0.4">
      <c r="A3" s="244" t="s">
        <v>68</v>
      </c>
      <c r="B3" s="244"/>
      <c r="C3" s="244"/>
      <c r="D3" s="244"/>
      <c r="E3" s="244"/>
      <c r="F3" s="244"/>
      <c r="G3" s="244"/>
      <c r="H3" s="244"/>
    </row>
    <row r="4" spans="1:8" ht="24.75" thickBot="1" x14ac:dyDescent="0.45">
      <c r="B4" s="182" t="s">
        <v>19</v>
      </c>
    </row>
    <row r="5" spans="1:8" ht="48.75" thickBot="1" x14ac:dyDescent="0.45">
      <c r="B5" s="183"/>
      <c r="C5" s="184" t="s">
        <v>8</v>
      </c>
      <c r="D5" s="185"/>
      <c r="E5" s="185" t="s">
        <v>9</v>
      </c>
      <c r="F5" s="184" t="s">
        <v>10</v>
      </c>
      <c r="G5" s="186" t="s">
        <v>11</v>
      </c>
      <c r="H5" s="187" t="s">
        <v>12</v>
      </c>
    </row>
    <row r="6" spans="1:8" ht="24.75" thickTop="1" x14ac:dyDescent="0.4">
      <c r="B6" s="188" t="s">
        <v>13</v>
      </c>
      <c r="C6" s="189" t="s">
        <v>0</v>
      </c>
      <c r="D6" s="190"/>
      <c r="E6" s="190"/>
      <c r="F6" s="190"/>
      <c r="G6" s="191" t="s">
        <v>28</v>
      </c>
      <c r="H6" s="157">
        <f>SUM(H7:H9)</f>
        <v>0</v>
      </c>
    </row>
    <row r="7" spans="1:8" x14ac:dyDescent="0.4">
      <c r="B7" s="192"/>
      <c r="C7" s="193"/>
      <c r="D7" s="194" t="s">
        <v>15</v>
      </c>
      <c r="E7" s="195"/>
      <c r="F7" s="196"/>
      <c r="G7" s="195"/>
      <c r="H7" s="175"/>
    </row>
    <row r="8" spans="1:8" x14ac:dyDescent="0.4">
      <c r="B8" s="197"/>
      <c r="C8" s="193"/>
      <c r="D8" s="198" t="s">
        <v>16</v>
      </c>
      <c r="E8" s="199"/>
      <c r="F8" s="200"/>
      <c r="G8" s="199"/>
      <c r="H8" s="176"/>
    </row>
    <row r="9" spans="1:8" x14ac:dyDescent="0.4">
      <c r="B9" s="201"/>
      <c r="C9" s="202"/>
      <c r="D9" s="198" t="s">
        <v>21</v>
      </c>
      <c r="E9" s="199"/>
      <c r="F9" s="200"/>
      <c r="G9" s="199"/>
      <c r="H9" s="176"/>
    </row>
    <row r="10" spans="1:8" x14ac:dyDescent="0.4">
      <c r="B10" s="203" t="s">
        <v>14</v>
      </c>
      <c r="C10" s="204" t="s">
        <v>20</v>
      </c>
      <c r="D10" s="205"/>
      <c r="E10" s="205"/>
      <c r="F10" s="205"/>
      <c r="G10" s="206" t="s">
        <v>29</v>
      </c>
      <c r="H10" s="158">
        <f>H11+H15</f>
        <v>100000</v>
      </c>
    </row>
    <row r="11" spans="1:8" x14ac:dyDescent="0.4">
      <c r="B11" s="207" t="s">
        <v>17</v>
      </c>
      <c r="C11" s="208" t="s">
        <v>22</v>
      </c>
      <c r="D11" s="209"/>
      <c r="E11" s="209"/>
      <c r="F11" s="209"/>
      <c r="G11" s="210" t="s">
        <v>30</v>
      </c>
      <c r="H11" s="159">
        <f>SUM(H12:H14)</f>
        <v>100000</v>
      </c>
    </row>
    <row r="12" spans="1:8" x14ac:dyDescent="0.4">
      <c r="B12" s="207"/>
      <c r="C12" s="211" t="s">
        <v>27</v>
      </c>
      <c r="D12" s="198" t="s">
        <v>15</v>
      </c>
      <c r="E12" s="200" t="s">
        <v>5</v>
      </c>
      <c r="F12" s="200" t="s">
        <v>47</v>
      </c>
      <c r="G12" s="200" t="s">
        <v>48</v>
      </c>
      <c r="H12" s="176">
        <v>100000</v>
      </c>
    </row>
    <row r="13" spans="1:8" x14ac:dyDescent="0.4">
      <c r="B13" s="207"/>
      <c r="C13" s="212"/>
      <c r="D13" s="198" t="s">
        <v>16</v>
      </c>
      <c r="E13" s="200"/>
      <c r="F13" s="200"/>
      <c r="G13" s="200"/>
      <c r="H13" s="176"/>
    </row>
    <row r="14" spans="1:8" x14ac:dyDescent="0.4">
      <c r="B14" s="213"/>
      <c r="C14" s="214"/>
      <c r="D14" s="215" t="s">
        <v>21</v>
      </c>
      <c r="E14" s="216"/>
      <c r="F14" s="216"/>
      <c r="G14" s="216"/>
      <c r="H14" s="217"/>
    </row>
    <row r="15" spans="1:8" x14ac:dyDescent="0.4">
      <c r="B15" s="192" t="s">
        <v>18</v>
      </c>
      <c r="C15" s="218" t="s">
        <v>6</v>
      </c>
      <c r="D15" s="219"/>
      <c r="E15" s="219"/>
      <c r="F15" s="219"/>
      <c r="G15" s="220" t="s">
        <v>58</v>
      </c>
      <c r="H15" s="160">
        <f>SUM(H16:H18)</f>
        <v>0</v>
      </c>
    </row>
    <row r="16" spans="1:8" x14ac:dyDescent="0.4">
      <c r="B16" s="192"/>
      <c r="C16" s="193"/>
      <c r="D16" s="198" t="s">
        <v>15</v>
      </c>
      <c r="E16" s="200"/>
      <c r="F16" s="200"/>
      <c r="G16" s="200"/>
      <c r="H16" s="176"/>
    </row>
    <row r="17" spans="2:8" x14ac:dyDescent="0.4">
      <c r="B17" s="192"/>
      <c r="C17" s="193"/>
      <c r="D17" s="198" t="s">
        <v>16</v>
      </c>
      <c r="E17" s="200"/>
      <c r="F17" s="200"/>
      <c r="G17" s="200"/>
      <c r="H17" s="176"/>
    </row>
    <row r="18" spans="2:8" x14ac:dyDescent="0.4">
      <c r="B18" s="221"/>
      <c r="C18" s="202"/>
      <c r="D18" s="198" t="s">
        <v>21</v>
      </c>
      <c r="E18" s="200"/>
      <c r="F18" s="200"/>
      <c r="G18" s="200"/>
      <c r="H18" s="176"/>
    </row>
    <row r="19" spans="2:8" x14ac:dyDescent="0.4">
      <c r="B19" s="192" t="s">
        <v>23</v>
      </c>
      <c r="C19" s="218" t="s">
        <v>1</v>
      </c>
      <c r="D19" s="219"/>
      <c r="E19" s="219"/>
      <c r="F19" s="219"/>
      <c r="G19" s="220" t="s">
        <v>31</v>
      </c>
      <c r="H19" s="160">
        <f>SUM(H20:H22)</f>
        <v>0</v>
      </c>
    </row>
    <row r="20" spans="2:8" x14ac:dyDescent="0.4">
      <c r="B20" s="192"/>
      <c r="C20" s="193"/>
      <c r="D20" s="198" t="s">
        <v>15</v>
      </c>
      <c r="E20" s="199"/>
      <c r="F20" s="200"/>
      <c r="G20" s="199"/>
      <c r="H20" s="176"/>
    </row>
    <row r="21" spans="2:8" x14ac:dyDescent="0.4">
      <c r="B21" s="192"/>
      <c r="C21" s="193"/>
      <c r="D21" s="198" t="s">
        <v>16</v>
      </c>
      <c r="E21" s="199"/>
      <c r="F21" s="200"/>
      <c r="G21" s="199"/>
      <c r="H21" s="176"/>
    </row>
    <row r="22" spans="2:8" x14ac:dyDescent="0.4">
      <c r="B22" s="221"/>
      <c r="C22" s="202"/>
      <c r="D22" s="198" t="s">
        <v>21</v>
      </c>
      <c r="E22" s="199"/>
      <c r="F22" s="200"/>
      <c r="G22" s="199"/>
      <c r="H22" s="176"/>
    </row>
    <row r="23" spans="2:8" x14ac:dyDescent="0.4">
      <c r="B23" s="222" t="s">
        <v>24</v>
      </c>
      <c r="C23" s="223" t="s">
        <v>25</v>
      </c>
      <c r="D23" s="224"/>
      <c r="E23" s="224"/>
      <c r="F23" s="224"/>
      <c r="G23" s="225" t="s">
        <v>33</v>
      </c>
      <c r="H23" s="161">
        <f>SUM(H24:H26)</f>
        <v>100000</v>
      </c>
    </row>
    <row r="24" spans="2:8" x14ac:dyDescent="0.4">
      <c r="B24" s="222"/>
      <c r="C24" s="226" t="s">
        <v>32</v>
      </c>
      <c r="D24" s="198" t="s">
        <v>15</v>
      </c>
      <c r="E24" s="200" t="s">
        <v>52</v>
      </c>
      <c r="F24" s="200" t="s">
        <v>53</v>
      </c>
      <c r="G24" s="200" t="s">
        <v>54</v>
      </c>
      <c r="H24" s="176">
        <v>100000</v>
      </c>
    </row>
    <row r="25" spans="2:8" x14ac:dyDescent="0.4">
      <c r="B25" s="222"/>
      <c r="C25" s="227"/>
      <c r="D25" s="198" t="s">
        <v>16</v>
      </c>
      <c r="E25" s="200"/>
      <c r="F25" s="200"/>
      <c r="G25" s="200"/>
      <c r="H25" s="176"/>
    </row>
    <row r="26" spans="2:8" x14ac:dyDescent="0.4">
      <c r="B26" s="228"/>
      <c r="C26" s="172"/>
      <c r="D26" s="198" t="s">
        <v>21</v>
      </c>
      <c r="E26" s="200"/>
      <c r="F26" s="200"/>
      <c r="G26" s="200"/>
      <c r="H26" s="176"/>
    </row>
    <row r="27" spans="2:8" x14ac:dyDescent="0.4">
      <c r="B27" s="222" t="s">
        <v>26</v>
      </c>
      <c r="C27" s="223" t="s">
        <v>2</v>
      </c>
      <c r="D27" s="229"/>
      <c r="E27" s="224"/>
      <c r="F27" s="224"/>
      <c r="G27" s="225" t="s">
        <v>34</v>
      </c>
      <c r="H27" s="161">
        <f>SUM(H28:H30)</f>
        <v>200000</v>
      </c>
    </row>
    <row r="28" spans="2:8" x14ac:dyDescent="0.4">
      <c r="B28" s="222"/>
      <c r="C28" s="226" t="s">
        <v>32</v>
      </c>
      <c r="D28" s="198" t="s">
        <v>15</v>
      </c>
      <c r="E28" s="200" t="s">
        <v>55</v>
      </c>
      <c r="F28" s="200" t="s">
        <v>57</v>
      </c>
      <c r="G28" s="200" t="s">
        <v>56</v>
      </c>
      <c r="H28" s="176">
        <v>200000</v>
      </c>
    </row>
    <row r="29" spans="2:8" x14ac:dyDescent="0.4">
      <c r="B29" s="222"/>
      <c r="C29" s="227"/>
      <c r="D29" s="198" t="s">
        <v>16</v>
      </c>
      <c r="E29" s="200"/>
      <c r="F29" s="200"/>
      <c r="G29" s="200"/>
      <c r="H29" s="176"/>
    </row>
    <row r="30" spans="2:8" ht="24.75" thickBot="1" x14ac:dyDescent="0.45">
      <c r="B30" s="230"/>
      <c r="C30" s="173"/>
      <c r="D30" s="231" t="s">
        <v>21</v>
      </c>
      <c r="E30" s="232"/>
      <c r="F30" s="232"/>
      <c r="G30" s="232"/>
      <c r="H30" s="178"/>
    </row>
    <row r="31" spans="2:8" ht="24.75" thickBot="1" x14ac:dyDescent="0.45">
      <c r="B31" s="233"/>
      <c r="C31" s="233"/>
      <c r="D31" s="233"/>
      <c r="E31" s="234"/>
      <c r="F31" s="234"/>
      <c r="G31" s="233" t="s">
        <v>67</v>
      </c>
      <c r="H31" s="162">
        <f>H6+H10+H19+H23+H27</f>
        <v>400000</v>
      </c>
    </row>
    <row r="32" spans="2:8" ht="24.75" thickBot="1" x14ac:dyDescent="0.45">
      <c r="B32" s="182" t="s">
        <v>64</v>
      </c>
    </row>
    <row r="33" spans="2:8" ht="48.75" thickBot="1" x14ac:dyDescent="0.45">
      <c r="B33" s="183"/>
      <c r="C33" s="184" t="s">
        <v>8</v>
      </c>
      <c r="D33" s="185"/>
      <c r="E33" s="185" t="s">
        <v>9</v>
      </c>
      <c r="F33" s="184" t="s">
        <v>10</v>
      </c>
      <c r="G33" s="186" t="s">
        <v>11</v>
      </c>
      <c r="H33" s="187" t="s">
        <v>12</v>
      </c>
    </row>
    <row r="34" spans="2:8" ht="24.75" thickTop="1" x14ac:dyDescent="0.4">
      <c r="B34" s="188" t="s">
        <v>13</v>
      </c>
      <c r="C34" s="189" t="s">
        <v>0</v>
      </c>
      <c r="D34" s="190"/>
      <c r="E34" s="190"/>
      <c r="F34" s="190"/>
      <c r="G34" s="191" t="s">
        <v>28</v>
      </c>
      <c r="H34" s="163">
        <f>SUM(H35:H37)</f>
        <v>300000</v>
      </c>
    </row>
    <row r="35" spans="2:8" x14ac:dyDescent="0.4">
      <c r="B35" s="192"/>
      <c r="C35" s="193"/>
      <c r="D35" s="194" t="s">
        <v>15</v>
      </c>
      <c r="E35" s="195" t="s">
        <v>42</v>
      </c>
      <c r="F35" s="196" t="s">
        <v>43</v>
      </c>
      <c r="G35" s="195" t="s">
        <v>44</v>
      </c>
      <c r="H35" s="235">
        <v>300000</v>
      </c>
    </row>
    <row r="36" spans="2:8" x14ac:dyDescent="0.4">
      <c r="B36" s="197"/>
      <c r="C36" s="193"/>
      <c r="D36" s="198" t="s">
        <v>16</v>
      </c>
      <c r="E36" s="199"/>
      <c r="F36" s="200"/>
      <c r="G36" s="199"/>
      <c r="H36" s="236"/>
    </row>
    <row r="37" spans="2:8" x14ac:dyDescent="0.4">
      <c r="B37" s="201"/>
      <c r="C37" s="202"/>
      <c r="D37" s="198" t="s">
        <v>21</v>
      </c>
      <c r="E37" s="199"/>
      <c r="F37" s="200"/>
      <c r="G37" s="199"/>
      <c r="H37" s="236"/>
    </row>
    <row r="38" spans="2:8" x14ac:dyDescent="0.4">
      <c r="B38" s="203" t="s">
        <v>14</v>
      </c>
      <c r="C38" s="204" t="s">
        <v>20</v>
      </c>
      <c r="D38" s="205"/>
      <c r="E38" s="205"/>
      <c r="F38" s="205"/>
      <c r="G38" s="206" t="s">
        <v>29</v>
      </c>
      <c r="H38" s="164">
        <f>H39+H43</f>
        <v>300000</v>
      </c>
    </row>
    <row r="39" spans="2:8" x14ac:dyDescent="0.4">
      <c r="B39" s="207" t="s">
        <v>17</v>
      </c>
      <c r="C39" s="208" t="s">
        <v>22</v>
      </c>
      <c r="D39" s="209"/>
      <c r="E39" s="209"/>
      <c r="F39" s="209"/>
      <c r="G39" s="210" t="s">
        <v>30</v>
      </c>
      <c r="H39" s="165">
        <f>SUM(H40:H42)</f>
        <v>150000</v>
      </c>
    </row>
    <row r="40" spans="2:8" x14ac:dyDescent="0.4">
      <c r="B40" s="207"/>
      <c r="C40" s="211" t="s">
        <v>27</v>
      </c>
      <c r="D40" s="198" t="s">
        <v>15</v>
      </c>
      <c r="E40" s="200" t="s">
        <v>4</v>
      </c>
      <c r="F40" s="200" t="s">
        <v>45</v>
      </c>
      <c r="G40" s="200" t="s">
        <v>46</v>
      </c>
      <c r="H40" s="176">
        <v>150000</v>
      </c>
    </row>
    <row r="41" spans="2:8" x14ac:dyDescent="0.4">
      <c r="B41" s="207"/>
      <c r="C41" s="212"/>
      <c r="D41" s="198" t="s">
        <v>16</v>
      </c>
      <c r="E41" s="200"/>
      <c r="F41" s="200"/>
      <c r="G41" s="200"/>
      <c r="H41" s="236"/>
    </row>
    <row r="42" spans="2:8" x14ac:dyDescent="0.4">
      <c r="B42" s="213"/>
      <c r="C42" s="214"/>
      <c r="D42" s="198" t="s">
        <v>21</v>
      </c>
      <c r="E42" s="200"/>
      <c r="F42" s="200"/>
      <c r="G42" s="200"/>
      <c r="H42" s="236"/>
    </row>
    <row r="43" spans="2:8" x14ac:dyDescent="0.4">
      <c r="B43" s="192" t="s">
        <v>18</v>
      </c>
      <c r="C43" s="218" t="s">
        <v>6</v>
      </c>
      <c r="D43" s="219"/>
      <c r="E43" s="219"/>
      <c r="F43" s="219"/>
      <c r="G43" s="220" t="s">
        <v>58</v>
      </c>
      <c r="H43" s="160">
        <f>SUM(H44:H46)</f>
        <v>150000</v>
      </c>
    </row>
    <row r="44" spans="2:8" x14ac:dyDescent="0.4">
      <c r="B44" s="192"/>
      <c r="C44" s="193"/>
      <c r="D44" s="198" t="s">
        <v>15</v>
      </c>
      <c r="E44" s="200" t="s">
        <v>49</v>
      </c>
      <c r="F44" s="200" t="s">
        <v>50</v>
      </c>
      <c r="G44" s="200" t="s">
        <v>51</v>
      </c>
      <c r="H44" s="236">
        <v>150000</v>
      </c>
    </row>
    <row r="45" spans="2:8" x14ac:dyDescent="0.4">
      <c r="B45" s="192"/>
      <c r="C45" s="193"/>
      <c r="D45" s="198" t="s">
        <v>16</v>
      </c>
      <c r="E45" s="200"/>
      <c r="F45" s="200"/>
      <c r="G45" s="200"/>
      <c r="H45" s="236"/>
    </row>
    <row r="46" spans="2:8" x14ac:dyDescent="0.4">
      <c r="B46" s="221"/>
      <c r="C46" s="202"/>
      <c r="D46" s="198" t="s">
        <v>21</v>
      </c>
      <c r="E46" s="200"/>
      <c r="F46" s="200"/>
      <c r="G46" s="200"/>
      <c r="H46" s="236"/>
    </row>
    <row r="47" spans="2:8" x14ac:dyDescent="0.4">
      <c r="B47" s="192" t="s">
        <v>23</v>
      </c>
      <c r="C47" s="218" t="s">
        <v>1</v>
      </c>
      <c r="D47" s="219"/>
      <c r="E47" s="219"/>
      <c r="F47" s="219"/>
      <c r="G47" s="220" t="s">
        <v>31</v>
      </c>
      <c r="H47" s="166">
        <f>SUM(H48:H50)</f>
        <v>0</v>
      </c>
    </row>
    <row r="48" spans="2:8" x14ac:dyDescent="0.4">
      <c r="B48" s="192"/>
      <c r="C48" s="193"/>
      <c r="D48" s="198" t="s">
        <v>15</v>
      </c>
      <c r="E48" s="199"/>
      <c r="F48" s="200"/>
      <c r="G48" s="199"/>
      <c r="H48" s="236"/>
    </row>
    <row r="49" spans="2:8" x14ac:dyDescent="0.4">
      <c r="B49" s="192"/>
      <c r="C49" s="193"/>
      <c r="D49" s="198" t="s">
        <v>16</v>
      </c>
      <c r="E49" s="199"/>
      <c r="F49" s="200"/>
      <c r="G49" s="199"/>
      <c r="H49" s="236"/>
    </row>
    <row r="50" spans="2:8" x14ac:dyDescent="0.4">
      <c r="B50" s="221"/>
      <c r="C50" s="202"/>
      <c r="D50" s="198" t="s">
        <v>21</v>
      </c>
      <c r="E50" s="199"/>
      <c r="F50" s="200"/>
      <c r="G50" s="199"/>
      <c r="H50" s="236"/>
    </row>
    <row r="51" spans="2:8" x14ac:dyDescent="0.4">
      <c r="B51" s="222" t="s">
        <v>24</v>
      </c>
      <c r="C51" s="223" t="s">
        <v>25</v>
      </c>
      <c r="D51" s="224"/>
      <c r="E51" s="224"/>
      <c r="F51" s="224"/>
      <c r="G51" s="225" t="s">
        <v>33</v>
      </c>
      <c r="H51" s="167">
        <f>SUM(H52:H54)</f>
        <v>0</v>
      </c>
    </row>
    <row r="52" spans="2:8" x14ac:dyDescent="0.4">
      <c r="B52" s="222"/>
      <c r="C52" s="226" t="s">
        <v>32</v>
      </c>
      <c r="D52" s="198" t="s">
        <v>15</v>
      </c>
      <c r="E52" s="200"/>
      <c r="F52" s="200"/>
      <c r="G52" s="200"/>
      <c r="H52" s="236"/>
    </row>
    <row r="53" spans="2:8" x14ac:dyDescent="0.4">
      <c r="B53" s="222"/>
      <c r="C53" s="227"/>
      <c r="D53" s="198" t="s">
        <v>16</v>
      </c>
      <c r="E53" s="200"/>
      <c r="F53" s="200"/>
      <c r="G53" s="200"/>
      <c r="H53" s="236"/>
    </row>
    <row r="54" spans="2:8" x14ac:dyDescent="0.4">
      <c r="B54" s="228"/>
      <c r="C54" s="172"/>
      <c r="D54" s="198" t="s">
        <v>21</v>
      </c>
      <c r="E54" s="200"/>
      <c r="F54" s="200"/>
      <c r="G54" s="200"/>
      <c r="H54" s="236"/>
    </row>
    <row r="55" spans="2:8" x14ac:dyDescent="0.4">
      <c r="B55" s="222" t="s">
        <v>26</v>
      </c>
      <c r="C55" s="223" t="s">
        <v>2</v>
      </c>
      <c r="D55" s="229"/>
      <c r="E55" s="224"/>
      <c r="F55" s="224"/>
      <c r="G55" s="225" t="s">
        <v>34</v>
      </c>
      <c r="H55" s="167">
        <f>SUM(H56:H58)</f>
        <v>100000</v>
      </c>
    </row>
    <row r="56" spans="2:8" x14ac:dyDescent="0.4">
      <c r="B56" s="222"/>
      <c r="C56" s="226" t="s">
        <v>32</v>
      </c>
      <c r="D56" s="198" t="s">
        <v>15</v>
      </c>
      <c r="E56" s="200" t="s">
        <v>59</v>
      </c>
      <c r="F56" s="200" t="s">
        <v>60</v>
      </c>
      <c r="G56" s="200" t="s">
        <v>54</v>
      </c>
      <c r="H56" s="236">
        <v>100000</v>
      </c>
    </row>
    <row r="57" spans="2:8" x14ac:dyDescent="0.4">
      <c r="B57" s="222"/>
      <c r="C57" s="227"/>
      <c r="D57" s="198" t="s">
        <v>16</v>
      </c>
      <c r="E57" s="200"/>
      <c r="F57" s="200"/>
      <c r="G57" s="200"/>
      <c r="H57" s="236"/>
    </row>
    <row r="58" spans="2:8" ht="24.75" thickBot="1" x14ac:dyDescent="0.45">
      <c r="B58" s="230"/>
      <c r="C58" s="173"/>
      <c r="D58" s="231" t="s">
        <v>21</v>
      </c>
      <c r="E58" s="232"/>
      <c r="F58" s="232"/>
      <c r="G58" s="232"/>
      <c r="H58" s="237"/>
    </row>
    <row r="59" spans="2:8" ht="24.75" thickBot="1" x14ac:dyDescent="0.45">
      <c r="B59" s="233"/>
      <c r="C59" s="233"/>
      <c r="D59" s="233"/>
      <c r="E59" s="234"/>
      <c r="F59" s="234"/>
      <c r="G59" s="233" t="s">
        <v>67</v>
      </c>
      <c r="H59" s="162">
        <f>H34+H38+H47+H51+H55</f>
        <v>700000</v>
      </c>
    </row>
    <row r="60" spans="2:8" ht="24.75" thickBot="1" x14ac:dyDescent="0.45">
      <c r="B60" s="233"/>
      <c r="C60" s="233"/>
      <c r="D60" s="233"/>
      <c r="E60" s="234"/>
      <c r="F60" s="234"/>
      <c r="G60" s="233" t="s">
        <v>66</v>
      </c>
      <c r="H60" s="162">
        <f>H31+H59</f>
        <v>1100000</v>
      </c>
    </row>
    <row r="61" spans="2:8" ht="24.75" thickBot="1" x14ac:dyDescent="0.45">
      <c r="B61" s="182" t="s">
        <v>35</v>
      </c>
    </row>
    <row r="62" spans="2:8" ht="24.75" thickBot="1" x14ac:dyDescent="0.45">
      <c r="B62" s="183"/>
      <c r="C62" s="184" t="s">
        <v>8</v>
      </c>
      <c r="D62" s="251" t="s">
        <v>36</v>
      </c>
      <c r="E62" s="252"/>
      <c r="F62" s="184" t="s">
        <v>38</v>
      </c>
      <c r="G62" s="186" t="s">
        <v>39</v>
      </c>
      <c r="H62" s="187" t="s">
        <v>40</v>
      </c>
    </row>
    <row r="63" spans="2:8" ht="24.75" thickTop="1" x14ac:dyDescent="0.4">
      <c r="B63" s="188" t="s">
        <v>13</v>
      </c>
      <c r="C63" s="189" t="s">
        <v>0</v>
      </c>
      <c r="D63" s="190"/>
      <c r="E63" s="190"/>
      <c r="F63" s="190"/>
      <c r="G63" s="191" t="s">
        <v>28</v>
      </c>
      <c r="H63" s="157">
        <f>H64+H65</f>
        <v>200000</v>
      </c>
    </row>
    <row r="64" spans="2:8" x14ac:dyDescent="0.4">
      <c r="B64" s="192"/>
      <c r="C64" s="193"/>
      <c r="D64" s="253" t="s">
        <v>37</v>
      </c>
      <c r="E64" s="254"/>
      <c r="F64" s="168">
        <f>H6</f>
        <v>0</v>
      </c>
      <c r="G64" s="238">
        <v>0.75</v>
      </c>
      <c r="H64" s="175">
        <f>ROUNDDOWN(F64*G64,0)</f>
        <v>0</v>
      </c>
    </row>
    <row r="65" spans="2:8" x14ac:dyDescent="0.4">
      <c r="B65" s="197"/>
      <c r="C65" s="193"/>
      <c r="D65" s="253" t="s">
        <v>65</v>
      </c>
      <c r="E65" s="254"/>
      <c r="F65" s="169">
        <f>H34</f>
        <v>300000</v>
      </c>
      <c r="G65" s="239">
        <v>0.66666666666666663</v>
      </c>
      <c r="H65" s="175">
        <f>ROUNDDOWN(F65*G65,0)</f>
        <v>200000</v>
      </c>
    </row>
    <row r="66" spans="2:8" x14ac:dyDescent="0.4">
      <c r="B66" s="203" t="s">
        <v>14</v>
      </c>
      <c r="C66" s="204" t="s">
        <v>20</v>
      </c>
      <c r="D66" s="205"/>
      <c r="E66" s="205"/>
      <c r="F66" s="205"/>
      <c r="G66" s="206" t="s">
        <v>29</v>
      </c>
      <c r="H66" s="158">
        <f>H67+H70+H71</f>
        <v>275000</v>
      </c>
    </row>
    <row r="67" spans="2:8" x14ac:dyDescent="0.4">
      <c r="B67" s="207" t="s">
        <v>17</v>
      </c>
      <c r="C67" s="208" t="s">
        <v>22</v>
      </c>
      <c r="D67" s="209"/>
      <c r="E67" s="209"/>
      <c r="F67" s="240"/>
      <c r="G67" s="241" t="s">
        <v>30</v>
      </c>
      <c r="H67" s="159">
        <f>H68+H69</f>
        <v>175000</v>
      </c>
    </row>
    <row r="68" spans="2:8" x14ac:dyDescent="0.4">
      <c r="B68" s="207"/>
      <c r="C68" s="211" t="s">
        <v>27</v>
      </c>
      <c r="D68" s="253" t="s">
        <v>37</v>
      </c>
      <c r="E68" s="254"/>
      <c r="F68" s="168">
        <f>H11</f>
        <v>100000</v>
      </c>
      <c r="G68" s="238">
        <v>0.75</v>
      </c>
      <c r="H68" s="175">
        <f>IF(F68+F69&lt;=C69,ROUNDDOWN(F68*G68,0),IF(F68+F69&gt;C69,ROUNDDOWN((C69*F68*G68)/(F68+F69),0)))</f>
        <v>75000</v>
      </c>
    </row>
    <row r="69" spans="2:8" x14ac:dyDescent="0.4">
      <c r="B69" s="213"/>
      <c r="C69" s="170">
        <f>ROUNDDOWN((H31+H59)/3,0)</f>
        <v>366666</v>
      </c>
      <c r="D69" s="253" t="s">
        <v>65</v>
      </c>
      <c r="E69" s="254"/>
      <c r="F69" s="169">
        <f>H39</f>
        <v>150000</v>
      </c>
      <c r="G69" s="239">
        <v>0.66666666666666663</v>
      </c>
      <c r="H69" s="176">
        <f>IF(F68+F69&lt;=C69,ROUNDDOWN(F69*G69,0),IF(F68+F69&gt;C69,ROUNDDOWN((C69*F69*G69)/(F68+F69),0)))</f>
        <v>100000</v>
      </c>
    </row>
    <row r="70" spans="2:8" x14ac:dyDescent="0.4">
      <c r="B70" s="192" t="s">
        <v>18</v>
      </c>
      <c r="C70" s="193" t="s">
        <v>6</v>
      </c>
      <c r="D70" s="253" t="s">
        <v>37</v>
      </c>
      <c r="E70" s="254"/>
      <c r="F70" s="168">
        <f>H15</f>
        <v>0</v>
      </c>
      <c r="G70" s="238">
        <v>0.75</v>
      </c>
      <c r="H70" s="175">
        <f>ROUNDDOWN(F70*G70,0)</f>
        <v>0</v>
      </c>
    </row>
    <row r="71" spans="2:8" x14ac:dyDescent="0.4">
      <c r="B71" s="221"/>
      <c r="C71" s="202"/>
      <c r="D71" s="253" t="s">
        <v>65</v>
      </c>
      <c r="E71" s="254"/>
      <c r="F71" s="171">
        <f>H43</f>
        <v>150000</v>
      </c>
      <c r="G71" s="239">
        <v>0.66666666666666663</v>
      </c>
      <c r="H71" s="175">
        <f>ROUNDDOWN(F71*G71,0)</f>
        <v>100000</v>
      </c>
    </row>
    <row r="72" spans="2:8" x14ac:dyDescent="0.4">
      <c r="B72" s="192" t="s">
        <v>23</v>
      </c>
      <c r="C72" s="218" t="s">
        <v>1</v>
      </c>
      <c r="D72" s="219"/>
      <c r="E72" s="219"/>
      <c r="F72" s="219"/>
      <c r="G72" s="220" t="s">
        <v>31</v>
      </c>
      <c r="H72" s="160">
        <f>H73+H74</f>
        <v>0</v>
      </c>
    </row>
    <row r="73" spans="2:8" x14ac:dyDescent="0.4">
      <c r="B73" s="192"/>
      <c r="C73" s="193"/>
      <c r="D73" s="253" t="s">
        <v>37</v>
      </c>
      <c r="E73" s="254"/>
      <c r="F73" s="168">
        <f>H19</f>
        <v>0</v>
      </c>
      <c r="G73" s="238">
        <v>0.75</v>
      </c>
      <c r="H73" s="175">
        <f>ROUNDDOWN(F73*G73,0)</f>
        <v>0</v>
      </c>
    </row>
    <row r="74" spans="2:8" x14ac:dyDescent="0.4">
      <c r="B74" s="221"/>
      <c r="C74" s="202"/>
      <c r="D74" s="253" t="s">
        <v>65</v>
      </c>
      <c r="E74" s="254"/>
      <c r="F74" s="169">
        <f>H47</f>
        <v>0</v>
      </c>
      <c r="G74" s="239">
        <v>0.66666666666666663</v>
      </c>
      <c r="H74" s="175">
        <f>ROUNDDOWN(F74*G74,0)</f>
        <v>0</v>
      </c>
    </row>
    <row r="75" spans="2:8" x14ac:dyDescent="0.4">
      <c r="B75" s="222" t="s">
        <v>24</v>
      </c>
      <c r="C75" s="223" t="s">
        <v>25</v>
      </c>
      <c r="D75" s="224"/>
      <c r="E75" s="224"/>
      <c r="F75" s="224"/>
      <c r="G75" s="225" t="s">
        <v>33</v>
      </c>
      <c r="H75" s="177">
        <f>H76+H77</f>
        <v>75000</v>
      </c>
    </row>
    <row r="76" spans="2:8" x14ac:dyDescent="0.4">
      <c r="B76" s="222"/>
      <c r="C76" s="226" t="s">
        <v>32</v>
      </c>
      <c r="D76" s="253" t="s">
        <v>37</v>
      </c>
      <c r="E76" s="254"/>
      <c r="F76" s="168">
        <f>H23</f>
        <v>100000</v>
      </c>
      <c r="G76" s="238">
        <v>0.75</v>
      </c>
      <c r="H76" s="175">
        <f>IF(F76+F77&lt;=C77,ROUNDDOWN(F76*G76,0),IF(F76+F77&gt;C77,ROUNDDOWN((C77*F76*G76)/(F76+F77),0)))</f>
        <v>75000</v>
      </c>
    </row>
    <row r="77" spans="2:8" x14ac:dyDescent="0.4">
      <c r="B77" s="228"/>
      <c r="C77" s="172">
        <f>ROUNDDOWN((H31+H59)/2,0)</f>
        <v>550000</v>
      </c>
      <c r="D77" s="253" t="s">
        <v>65</v>
      </c>
      <c r="E77" s="254"/>
      <c r="F77" s="169">
        <f>H51</f>
        <v>0</v>
      </c>
      <c r="G77" s="239">
        <v>0.66666666666666663</v>
      </c>
      <c r="H77" s="176">
        <f>IF(F76+F77&lt;=C77,ROUNDDOWN(F77*G77,0),IF(F76+F77&gt;C77,ROUNDDOWN((C77*F77*G77)/(F76+F77),0)))</f>
        <v>0</v>
      </c>
    </row>
    <row r="78" spans="2:8" x14ac:dyDescent="0.4">
      <c r="B78" s="222" t="s">
        <v>26</v>
      </c>
      <c r="C78" s="223" t="s">
        <v>2</v>
      </c>
      <c r="D78" s="229"/>
      <c r="E78" s="224"/>
      <c r="F78" s="224"/>
      <c r="G78" s="225" t="s">
        <v>34</v>
      </c>
      <c r="H78" s="177">
        <f>H79+H80</f>
        <v>216666</v>
      </c>
    </row>
    <row r="79" spans="2:8" x14ac:dyDescent="0.4">
      <c r="B79" s="222"/>
      <c r="C79" s="226" t="s">
        <v>32</v>
      </c>
      <c r="D79" s="253" t="s">
        <v>37</v>
      </c>
      <c r="E79" s="254"/>
      <c r="F79" s="168">
        <f>H27</f>
        <v>200000</v>
      </c>
      <c r="G79" s="238">
        <v>0.75</v>
      </c>
      <c r="H79" s="175">
        <f>IF(F79+F80&lt;=C80,ROUNDDOWN(F79*G79,0),IF(F79+F80&gt;C80,ROUNDDOWN((C80*F79*G79)/(F79+F80),0)))</f>
        <v>150000</v>
      </c>
    </row>
    <row r="80" spans="2:8" ht="24.75" thickBot="1" x14ac:dyDescent="0.45">
      <c r="B80" s="230"/>
      <c r="C80" s="173">
        <f>ROUNDDOWN((H31+H59)/2,0)</f>
        <v>550000</v>
      </c>
      <c r="D80" s="255" t="s">
        <v>65</v>
      </c>
      <c r="E80" s="256"/>
      <c r="F80" s="174">
        <f>H55</f>
        <v>100000</v>
      </c>
      <c r="G80" s="242">
        <v>0.66666666666666663</v>
      </c>
      <c r="H80" s="178">
        <f>IF(F79+F80&lt;=C80,ROUNDDOWN(F80*G80,0),IF(F79+F80&gt;C80,ROUNDDOWN((C80*F80*G80)/(F79+F80),0)))</f>
        <v>66666</v>
      </c>
    </row>
    <row r="81" spans="7:8" ht="24.75" thickBot="1" x14ac:dyDescent="0.45">
      <c r="G81" s="243" t="s">
        <v>3</v>
      </c>
      <c r="H81" s="179">
        <f>H63+H66+H72+H75+H78</f>
        <v>766666</v>
      </c>
    </row>
    <row r="82" spans="7:8" ht="24.75" thickBot="1" x14ac:dyDescent="0.45">
      <c r="G82" s="243" t="s">
        <v>41</v>
      </c>
      <c r="H82" s="162">
        <f>IF(H81&gt;=500000,500000,H81)</f>
        <v>500000</v>
      </c>
    </row>
  </sheetData>
  <mergeCells count="14">
    <mergeCell ref="D69:E69"/>
    <mergeCell ref="D79:E79"/>
    <mergeCell ref="D80:E80"/>
    <mergeCell ref="D70:E70"/>
    <mergeCell ref="D71:E71"/>
    <mergeCell ref="D73:E73"/>
    <mergeCell ref="D74:E74"/>
    <mergeCell ref="D76:E76"/>
    <mergeCell ref="D77:E77"/>
    <mergeCell ref="A3:H3"/>
    <mergeCell ref="D62:E62"/>
    <mergeCell ref="D64:E64"/>
    <mergeCell ref="D65:E65"/>
    <mergeCell ref="D68:E68"/>
  </mergeCells>
  <phoneticPr fontId="1"/>
  <pageMargins left="0.70866141732283472" right="0.39370078740157483" top="0.39370078740157483" bottom="0.39370078740157483" header="0.31496062992125984" footer="0.31496062992125984"/>
  <pageSetup paperSize="9" scale="38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H82"/>
  <sheetViews>
    <sheetView zoomScale="55" zoomScaleNormal="55" workbookViewId="0">
      <selection activeCell="K5" sqref="K5"/>
    </sheetView>
  </sheetViews>
  <sheetFormatPr defaultColWidth="8.625" defaultRowHeight="24" x14ac:dyDescent="0.4"/>
  <cols>
    <col min="1" max="1" width="5.625" style="1" customWidth="1"/>
    <col min="2" max="2" width="5.625" style="2" customWidth="1"/>
    <col min="3" max="3" width="35.625" style="1" customWidth="1"/>
    <col min="4" max="4" width="5.625" style="1" customWidth="1"/>
    <col min="5" max="5" width="35.625" style="1" customWidth="1"/>
    <col min="6" max="6" width="60.625" style="1" customWidth="1"/>
    <col min="7" max="7" width="40.625" style="1" customWidth="1"/>
    <col min="8" max="8" width="25.625" style="1" customWidth="1"/>
    <col min="9" max="16384" width="8.625" style="1"/>
  </cols>
  <sheetData>
    <row r="1" spans="1:8" x14ac:dyDescent="0.4">
      <c r="A1" s="1" t="s">
        <v>7</v>
      </c>
    </row>
    <row r="2" spans="1:8" ht="7.5" customHeight="1" x14ac:dyDescent="0.4"/>
    <row r="3" spans="1:8" ht="28.5" x14ac:dyDescent="0.4">
      <c r="A3" s="244" t="s">
        <v>68</v>
      </c>
      <c r="B3" s="244"/>
      <c r="C3" s="244"/>
      <c r="D3" s="244"/>
      <c r="E3" s="244"/>
      <c r="F3" s="244"/>
      <c r="G3" s="244"/>
      <c r="H3" s="244"/>
    </row>
    <row r="4" spans="1:8" ht="24.75" thickBot="1" x14ac:dyDescent="0.45">
      <c r="B4" s="3" t="s">
        <v>19</v>
      </c>
    </row>
    <row r="5" spans="1:8" ht="48.75" thickBot="1" x14ac:dyDescent="0.45">
      <c r="B5" s="8"/>
      <c r="C5" s="11" t="s">
        <v>8</v>
      </c>
      <c r="D5" s="9"/>
      <c r="E5" s="9" t="s">
        <v>9</v>
      </c>
      <c r="F5" s="11" t="s">
        <v>10</v>
      </c>
      <c r="G5" s="10" t="s">
        <v>11</v>
      </c>
      <c r="H5" s="13" t="s">
        <v>12</v>
      </c>
    </row>
    <row r="6" spans="1:8" ht="24.75" thickTop="1" x14ac:dyDescent="0.4">
      <c r="B6" s="18" t="s">
        <v>13</v>
      </c>
      <c r="C6" s="20" t="s">
        <v>0</v>
      </c>
      <c r="D6" s="19"/>
      <c r="E6" s="19"/>
      <c r="F6" s="19"/>
      <c r="G6" s="21" t="s">
        <v>28</v>
      </c>
      <c r="H6" s="56">
        <f>SUM(H7:H9)</f>
        <v>0</v>
      </c>
    </row>
    <row r="7" spans="1:8" x14ac:dyDescent="0.4">
      <c r="B7" s="25"/>
      <c r="C7" s="26"/>
      <c r="D7" s="12" t="s">
        <v>15</v>
      </c>
      <c r="E7" s="7"/>
      <c r="F7" s="55"/>
      <c r="G7" s="7"/>
      <c r="H7" s="57"/>
    </row>
    <row r="8" spans="1:8" x14ac:dyDescent="0.4">
      <c r="B8" s="27"/>
      <c r="C8" s="26"/>
      <c r="D8" s="14" t="s">
        <v>16</v>
      </c>
      <c r="E8" s="15"/>
      <c r="F8" s="16"/>
      <c r="G8" s="15"/>
      <c r="H8" s="58"/>
    </row>
    <row r="9" spans="1:8" x14ac:dyDescent="0.4">
      <c r="B9" s="28"/>
      <c r="C9" s="29"/>
      <c r="D9" s="14" t="s">
        <v>21</v>
      </c>
      <c r="E9" s="15"/>
      <c r="F9" s="16"/>
      <c r="G9" s="15"/>
      <c r="H9" s="58"/>
    </row>
    <row r="10" spans="1:8" x14ac:dyDescent="0.4">
      <c r="B10" s="36" t="s">
        <v>14</v>
      </c>
      <c r="C10" s="37" t="s">
        <v>20</v>
      </c>
      <c r="D10" s="38"/>
      <c r="E10" s="38"/>
      <c r="F10" s="38"/>
      <c r="G10" s="39" t="s">
        <v>29</v>
      </c>
      <c r="H10" s="59">
        <f>H11+H15</f>
        <v>100000</v>
      </c>
    </row>
    <row r="11" spans="1:8" x14ac:dyDescent="0.4">
      <c r="B11" s="24" t="s">
        <v>17</v>
      </c>
      <c r="C11" s="22" t="s">
        <v>22</v>
      </c>
      <c r="D11" s="23"/>
      <c r="E11" s="23"/>
      <c r="F11" s="23"/>
      <c r="G11" s="48" t="s">
        <v>30</v>
      </c>
      <c r="H11" s="60">
        <f>SUM(H12:H14)</f>
        <v>100000</v>
      </c>
    </row>
    <row r="12" spans="1:8" x14ac:dyDescent="0.4">
      <c r="B12" s="24"/>
      <c r="C12" s="30" t="s">
        <v>27</v>
      </c>
      <c r="D12" s="14" t="s">
        <v>15</v>
      </c>
      <c r="E12" s="16" t="s">
        <v>5</v>
      </c>
      <c r="F12" s="16" t="s">
        <v>47</v>
      </c>
      <c r="G12" s="16" t="s">
        <v>48</v>
      </c>
      <c r="H12" s="58">
        <v>100000</v>
      </c>
    </row>
    <row r="13" spans="1:8" x14ac:dyDescent="0.4">
      <c r="B13" s="24"/>
      <c r="C13" s="51"/>
      <c r="D13" s="14" t="s">
        <v>16</v>
      </c>
      <c r="E13" s="16"/>
      <c r="F13" s="16"/>
      <c r="G13" s="16"/>
      <c r="H13" s="58"/>
    </row>
    <row r="14" spans="1:8" x14ac:dyDescent="0.4">
      <c r="B14" s="31"/>
      <c r="C14" s="87"/>
      <c r="D14" s="80" t="s">
        <v>21</v>
      </c>
      <c r="E14" s="17"/>
      <c r="F14" s="17"/>
      <c r="G14" s="17"/>
      <c r="H14" s="81"/>
    </row>
    <row r="15" spans="1:8" x14ac:dyDescent="0.4">
      <c r="B15" s="25" t="s">
        <v>18</v>
      </c>
      <c r="C15" s="33" t="s">
        <v>6</v>
      </c>
      <c r="D15" s="34"/>
      <c r="E15" s="34"/>
      <c r="F15" s="34"/>
      <c r="G15" s="35" t="s">
        <v>58</v>
      </c>
      <c r="H15" s="61">
        <f>SUM(H16:H18)</f>
        <v>0</v>
      </c>
    </row>
    <row r="16" spans="1:8" x14ac:dyDescent="0.4">
      <c r="B16" s="25"/>
      <c r="C16" s="26"/>
      <c r="D16" s="14" t="s">
        <v>15</v>
      </c>
      <c r="E16" s="16"/>
      <c r="F16" s="16"/>
      <c r="G16" s="16"/>
      <c r="H16" s="58"/>
    </row>
    <row r="17" spans="2:8" x14ac:dyDescent="0.4">
      <c r="B17" s="25"/>
      <c r="C17" s="26"/>
      <c r="D17" s="14" t="s">
        <v>16</v>
      </c>
      <c r="E17" s="16"/>
      <c r="F17" s="16"/>
      <c r="G17" s="16"/>
      <c r="H17" s="58"/>
    </row>
    <row r="18" spans="2:8" x14ac:dyDescent="0.4">
      <c r="B18" s="32"/>
      <c r="C18" s="29"/>
      <c r="D18" s="14" t="s">
        <v>21</v>
      </c>
      <c r="E18" s="16"/>
      <c r="F18" s="16"/>
      <c r="G18" s="16"/>
      <c r="H18" s="58"/>
    </row>
    <row r="19" spans="2:8" x14ac:dyDescent="0.4">
      <c r="B19" s="25" t="s">
        <v>23</v>
      </c>
      <c r="C19" s="33" t="s">
        <v>1</v>
      </c>
      <c r="D19" s="34"/>
      <c r="E19" s="34"/>
      <c r="F19" s="34"/>
      <c r="G19" s="35" t="s">
        <v>31</v>
      </c>
      <c r="H19" s="61">
        <f>SUM(H20:H22)</f>
        <v>0</v>
      </c>
    </row>
    <row r="20" spans="2:8" x14ac:dyDescent="0.4">
      <c r="B20" s="25"/>
      <c r="C20" s="26"/>
      <c r="D20" s="14" t="s">
        <v>15</v>
      </c>
      <c r="E20" s="15"/>
      <c r="F20" s="16"/>
      <c r="G20" s="15"/>
      <c r="H20" s="58"/>
    </row>
    <row r="21" spans="2:8" x14ac:dyDescent="0.4">
      <c r="B21" s="25"/>
      <c r="C21" s="26"/>
      <c r="D21" s="14" t="s">
        <v>16</v>
      </c>
      <c r="E21" s="15"/>
      <c r="F21" s="16"/>
      <c r="G21" s="15"/>
      <c r="H21" s="58"/>
    </row>
    <row r="22" spans="2:8" x14ac:dyDescent="0.4">
      <c r="B22" s="32"/>
      <c r="C22" s="29"/>
      <c r="D22" s="14" t="s">
        <v>21</v>
      </c>
      <c r="E22" s="15"/>
      <c r="F22" s="16"/>
      <c r="G22" s="15"/>
      <c r="H22" s="58"/>
    </row>
    <row r="23" spans="2:8" x14ac:dyDescent="0.4">
      <c r="B23" s="40" t="s">
        <v>24</v>
      </c>
      <c r="C23" s="44" t="s">
        <v>25</v>
      </c>
      <c r="D23" s="45"/>
      <c r="E23" s="45"/>
      <c r="F23" s="45"/>
      <c r="G23" s="46" t="s">
        <v>33</v>
      </c>
      <c r="H23" s="62">
        <f>SUM(H24:H26)</f>
        <v>100000</v>
      </c>
    </row>
    <row r="24" spans="2:8" x14ac:dyDescent="0.4">
      <c r="B24" s="40"/>
      <c r="C24" s="41" t="s">
        <v>32</v>
      </c>
      <c r="D24" s="14" t="s">
        <v>15</v>
      </c>
      <c r="E24" s="16" t="s">
        <v>52</v>
      </c>
      <c r="F24" s="16" t="s">
        <v>53</v>
      </c>
      <c r="G24" s="16" t="s">
        <v>54</v>
      </c>
      <c r="H24" s="58">
        <v>100000</v>
      </c>
    </row>
    <row r="25" spans="2:8" x14ac:dyDescent="0.4">
      <c r="B25" s="40"/>
      <c r="C25" s="52"/>
      <c r="D25" s="14" t="s">
        <v>16</v>
      </c>
      <c r="E25" s="16"/>
      <c r="F25" s="16"/>
      <c r="G25" s="16"/>
      <c r="H25" s="58"/>
    </row>
    <row r="26" spans="2:8" x14ac:dyDescent="0.4">
      <c r="B26" s="43"/>
      <c r="C26" s="85"/>
      <c r="D26" s="14" t="s">
        <v>21</v>
      </c>
      <c r="E26" s="16"/>
      <c r="F26" s="16"/>
      <c r="G26" s="16"/>
      <c r="H26" s="58"/>
    </row>
    <row r="27" spans="2:8" x14ac:dyDescent="0.4">
      <c r="B27" s="40" t="s">
        <v>26</v>
      </c>
      <c r="C27" s="44" t="s">
        <v>2</v>
      </c>
      <c r="D27" s="47"/>
      <c r="E27" s="45"/>
      <c r="F27" s="45"/>
      <c r="G27" s="46" t="s">
        <v>34</v>
      </c>
      <c r="H27" s="62">
        <f>SUM(H28:H30)</f>
        <v>200000</v>
      </c>
    </row>
    <row r="28" spans="2:8" x14ac:dyDescent="0.4">
      <c r="B28" s="40"/>
      <c r="C28" s="41" t="s">
        <v>32</v>
      </c>
      <c r="D28" s="14" t="s">
        <v>15</v>
      </c>
      <c r="E28" s="16" t="s">
        <v>55</v>
      </c>
      <c r="F28" s="16" t="s">
        <v>57</v>
      </c>
      <c r="G28" s="16" t="s">
        <v>56</v>
      </c>
      <c r="H28" s="58">
        <v>200000</v>
      </c>
    </row>
    <row r="29" spans="2:8" x14ac:dyDescent="0.4">
      <c r="B29" s="40"/>
      <c r="C29" s="52"/>
      <c r="D29" s="14" t="s">
        <v>16</v>
      </c>
      <c r="E29" s="16"/>
      <c r="F29" s="16"/>
      <c r="G29" s="16"/>
      <c r="H29" s="58"/>
    </row>
    <row r="30" spans="2:8" ht="24.75" thickBot="1" x14ac:dyDescent="0.45">
      <c r="B30" s="42"/>
      <c r="C30" s="86"/>
      <c r="D30" s="49" t="s">
        <v>21</v>
      </c>
      <c r="E30" s="50"/>
      <c r="F30" s="50"/>
      <c r="G30" s="50"/>
      <c r="H30" s="63"/>
    </row>
    <row r="31" spans="2:8" ht="24.75" thickBot="1" x14ac:dyDescent="0.45">
      <c r="B31" s="6"/>
      <c r="C31" s="6"/>
      <c r="D31" s="6"/>
      <c r="E31" s="5"/>
      <c r="F31" s="5"/>
      <c r="G31" s="6" t="s">
        <v>67</v>
      </c>
      <c r="H31" s="79">
        <f>H6+H10+H19+H23+H27</f>
        <v>400000</v>
      </c>
    </row>
    <row r="32" spans="2:8" ht="24.75" thickBot="1" x14ac:dyDescent="0.45">
      <c r="B32" s="3" t="s">
        <v>64</v>
      </c>
    </row>
    <row r="33" spans="2:8" ht="48.75" thickBot="1" x14ac:dyDescent="0.45">
      <c r="B33" s="8"/>
      <c r="C33" s="11" t="s">
        <v>8</v>
      </c>
      <c r="D33" s="9"/>
      <c r="E33" s="9" t="s">
        <v>9</v>
      </c>
      <c r="F33" s="11" t="s">
        <v>10</v>
      </c>
      <c r="G33" s="10" t="s">
        <v>11</v>
      </c>
      <c r="H33" s="13" t="s">
        <v>12</v>
      </c>
    </row>
    <row r="34" spans="2:8" ht="24.75" thickTop="1" x14ac:dyDescent="0.4">
      <c r="B34" s="18" t="s">
        <v>13</v>
      </c>
      <c r="C34" s="20" t="s">
        <v>0</v>
      </c>
      <c r="D34" s="19"/>
      <c r="E34" s="19"/>
      <c r="F34" s="19"/>
      <c r="G34" s="21" t="s">
        <v>28</v>
      </c>
      <c r="H34" s="64">
        <f>SUM(H35:H37)</f>
        <v>200000</v>
      </c>
    </row>
    <row r="35" spans="2:8" x14ac:dyDescent="0.4">
      <c r="B35" s="25"/>
      <c r="C35" s="26"/>
      <c r="D35" s="12" t="s">
        <v>15</v>
      </c>
      <c r="E35" s="7" t="s">
        <v>42</v>
      </c>
      <c r="F35" s="55" t="s">
        <v>43</v>
      </c>
      <c r="G35" s="7" t="s">
        <v>62</v>
      </c>
      <c r="H35" s="65">
        <v>200000</v>
      </c>
    </row>
    <row r="36" spans="2:8" x14ac:dyDescent="0.4">
      <c r="B36" s="27"/>
      <c r="C36" s="26"/>
      <c r="D36" s="14" t="s">
        <v>16</v>
      </c>
      <c r="E36" s="15"/>
      <c r="F36" s="16"/>
      <c r="G36" s="15"/>
      <c r="H36" s="66"/>
    </row>
    <row r="37" spans="2:8" x14ac:dyDescent="0.4">
      <c r="B37" s="28"/>
      <c r="C37" s="29"/>
      <c r="D37" s="14" t="s">
        <v>21</v>
      </c>
      <c r="E37" s="15"/>
      <c r="F37" s="16"/>
      <c r="G37" s="15"/>
      <c r="H37" s="66"/>
    </row>
    <row r="38" spans="2:8" x14ac:dyDescent="0.4">
      <c r="B38" s="36" t="s">
        <v>14</v>
      </c>
      <c r="C38" s="37" t="s">
        <v>20</v>
      </c>
      <c r="D38" s="38"/>
      <c r="E38" s="38"/>
      <c r="F38" s="38"/>
      <c r="G38" s="39" t="s">
        <v>29</v>
      </c>
      <c r="H38" s="67">
        <f>H39+H43</f>
        <v>450000</v>
      </c>
    </row>
    <row r="39" spans="2:8" x14ac:dyDescent="0.4">
      <c r="B39" s="24" t="s">
        <v>17</v>
      </c>
      <c r="C39" s="22" t="s">
        <v>22</v>
      </c>
      <c r="D39" s="23"/>
      <c r="E39" s="23"/>
      <c r="F39" s="23"/>
      <c r="G39" s="48" t="s">
        <v>30</v>
      </c>
      <c r="H39" s="68">
        <f>SUM(H40:H42)</f>
        <v>300000</v>
      </c>
    </row>
    <row r="40" spans="2:8" x14ac:dyDescent="0.4">
      <c r="B40" s="24"/>
      <c r="C40" s="30" t="s">
        <v>27</v>
      </c>
      <c r="D40" s="14" t="s">
        <v>15</v>
      </c>
      <c r="E40" s="16" t="s">
        <v>4</v>
      </c>
      <c r="F40" s="16" t="s">
        <v>45</v>
      </c>
      <c r="G40" s="16" t="s">
        <v>61</v>
      </c>
      <c r="H40" s="58">
        <v>300000</v>
      </c>
    </row>
    <row r="41" spans="2:8" x14ac:dyDescent="0.4">
      <c r="B41" s="24"/>
      <c r="C41" s="51"/>
      <c r="D41" s="14" t="s">
        <v>16</v>
      </c>
      <c r="E41" s="16"/>
      <c r="F41" s="16"/>
      <c r="G41" s="16"/>
      <c r="H41" s="66"/>
    </row>
    <row r="42" spans="2:8" x14ac:dyDescent="0.4">
      <c r="B42" s="31"/>
      <c r="C42" s="87"/>
      <c r="D42" s="14" t="s">
        <v>21</v>
      </c>
      <c r="E42" s="16"/>
      <c r="F42" s="16"/>
      <c r="G42" s="16"/>
      <c r="H42" s="66"/>
    </row>
    <row r="43" spans="2:8" x14ac:dyDescent="0.4">
      <c r="B43" s="25" t="s">
        <v>18</v>
      </c>
      <c r="C43" s="33" t="s">
        <v>6</v>
      </c>
      <c r="D43" s="34"/>
      <c r="E43" s="34"/>
      <c r="F43" s="34"/>
      <c r="G43" s="35" t="s">
        <v>58</v>
      </c>
      <c r="H43" s="61">
        <f>SUM(H44:H46)</f>
        <v>150000</v>
      </c>
    </row>
    <row r="44" spans="2:8" x14ac:dyDescent="0.4">
      <c r="B44" s="25"/>
      <c r="C44" s="26"/>
      <c r="D44" s="14" t="s">
        <v>15</v>
      </c>
      <c r="E44" s="16" t="s">
        <v>49</v>
      </c>
      <c r="F44" s="16" t="s">
        <v>50</v>
      </c>
      <c r="G44" s="16" t="s">
        <v>51</v>
      </c>
      <c r="H44" s="66">
        <v>150000</v>
      </c>
    </row>
    <row r="45" spans="2:8" x14ac:dyDescent="0.4">
      <c r="B45" s="25"/>
      <c r="C45" s="26"/>
      <c r="D45" s="14" t="s">
        <v>16</v>
      </c>
      <c r="E45" s="16"/>
      <c r="F45" s="16"/>
      <c r="G45" s="16"/>
      <c r="H45" s="66"/>
    </row>
    <row r="46" spans="2:8" x14ac:dyDescent="0.4">
      <c r="B46" s="32"/>
      <c r="C46" s="29"/>
      <c r="D46" s="14" t="s">
        <v>21</v>
      </c>
      <c r="E46" s="16"/>
      <c r="F46" s="16"/>
      <c r="G46" s="16"/>
      <c r="H46" s="66"/>
    </row>
    <row r="47" spans="2:8" x14ac:dyDescent="0.4">
      <c r="B47" s="25" t="s">
        <v>23</v>
      </c>
      <c r="C47" s="33" t="s">
        <v>1</v>
      </c>
      <c r="D47" s="34"/>
      <c r="E47" s="34"/>
      <c r="F47" s="34"/>
      <c r="G47" s="35" t="s">
        <v>31</v>
      </c>
      <c r="H47" s="69">
        <f>SUM(H48:H50)</f>
        <v>0</v>
      </c>
    </row>
    <row r="48" spans="2:8" x14ac:dyDescent="0.4">
      <c r="B48" s="25"/>
      <c r="C48" s="26"/>
      <c r="D48" s="14" t="s">
        <v>15</v>
      </c>
      <c r="E48" s="15"/>
      <c r="F48" s="16"/>
      <c r="G48" s="15"/>
      <c r="H48" s="66"/>
    </row>
    <row r="49" spans="2:8" x14ac:dyDescent="0.4">
      <c r="B49" s="25"/>
      <c r="C49" s="26"/>
      <c r="D49" s="14" t="s">
        <v>16</v>
      </c>
      <c r="E49" s="15"/>
      <c r="F49" s="16"/>
      <c r="G49" s="15"/>
      <c r="H49" s="66"/>
    </row>
    <row r="50" spans="2:8" x14ac:dyDescent="0.4">
      <c r="B50" s="32"/>
      <c r="C50" s="29"/>
      <c r="D50" s="14" t="s">
        <v>21</v>
      </c>
      <c r="E50" s="15"/>
      <c r="F50" s="16"/>
      <c r="G50" s="15"/>
      <c r="H50" s="66"/>
    </row>
    <row r="51" spans="2:8" x14ac:dyDescent="0.4">
      <c r="B51" s="40" t="s">
        <v>24</v>
      </c>
      <c r="C51" s="44" t="s">
        <v>25</v>
      </c>
      <c r="D51" s="45"/>
      <c r="E51" s="45"/>
      <c r="F51" s="45"/>
      <c r="G51" s="46" t="s">
        <v>33</v>
      </c>
      <c r="H51" s="70">
        <f>SUM(H52:H54)</f>
        <v>0</v>
      </c>
    </row>
    <row r="52" spans="2:8" x14ac:dyDescent="0.4">
      <c r="B52" s="40"/>
      <c r="C52" s="41" t="s">
        <v>32</v>
      </c>
      <c r="D52" s="14" t="s">
        <v>15</v>
      </c>
      <c r="E52" s="16"/>
      <c r="F52" s="16"/>
      <c r="G52" s="16"/>
      <c r="H52" s="66"/>
    </row>
    <row r="53" spans="2:8" x14ac:dyDescent="0.4">
      <c r="B53" s="40"/>
      <c r="C53" s="52"/>
      <c r="D53" s="14" t="s">
        <v>16</v>
      </c>
      <c r="E53" s="16"/>
      <c r="F53" s="16"/>
      <c r="G53" s="16"/>
      <c r="H53" s="66"/>
    </row>
    <row r="54" spans="2:8" x14ac:dyDescent="0.4">
      <c r="B54" s="43"/>
      <c r="C54" s="85"/>
      <c r="D54" s="14" t="s">
        <v>21</v>
      </c>
      <c r="E54" s="16"/>
      <c r="F54" s="16"/>
      <c r="G54" s="16"/>
      <c r="H54" s="66"/>
    </row>
    <row r="55" spans="2:8" x14ac:dyDescent="0.4">
      <c r="B55" s="40" t="s">
        <v>26</v>
      </c>
      <c r="C55" s="44" t="s">
        <v>2</v>
      </c>
      <c r="D55" s="47"/>
      <c r="E55" s="45"/>
      <c r="F55" s="45"/>
      <c r="G55" s="46" t="s">
        <v>34</v>
      </c>
      <c r="H55" s="70">
        <f>SUM(H56:H58)</f>
        <v>100000</v>
      </c>
    </row>
    <row r="56" spans="2:8" x14ac:dyDescent="0.4">
      <c r="B56" s="40"/>
      <c r="C56" s="41" t="s">
        <v>32</v>
      </c>
      <c r="D56" s="14" t="s">
        <v>15</v>
      </c>
      <c r="E56" s="16" t="s">
        <v>59</v>
      </c>
      <c r="F56" s="16" t="s">
        <v>60</v>
      </c>
      <c r="G56" s="16" t="s">
        <v>54</v>
      </c>
      <c r="H56" s="66">
        <v>100000</v>
      </c>
    </row>
    <row r="57" spans="2:8" x14ac:dyDescent="0.4">
      <c r="B57" s="40"/>
      <c r="C57" s="52"/>
      <c r="D57" s="14" t="s">
        <v>16</v>
      </c>
      <c r="E57" s="16"/>
      <c r="F57" s="16"/>
      <c r="G57" s="16"/>
      <c r="H57" s="66"/>
    </row>
    <row r="58" spans="2:8" ht="24.75" thickBot="1" x14ac:dyDescent="0.45">
      <c r="B58" s="42"/>
      <c r="C58" s="86"/>
      <c r="D58" s="49" t="s">
        <v>21</v>
      </c>
      <c r="E58" s="50"/>
      <c r="F58" s="50"/>
      <c r="G58" s="50"/>
      <c r="H58" s="71"/>
    </row>
    <row r="59" spans="2:8" ht="24.75" thickBot="1" x14ac:dyDescent="0.45">
      <c r="B59" s="6"/>
      <c r="C59" s="6"/>
      <c r="D59" s="6"/>
      <c r="E59" s="5"/>
      <c r="F59" s="5"/>
      <c r="G59" s="6" t="s">
        <v>67</v>
      </c>
      <c r="H59" s="79">
        <f>H34+H38+H47+H51+H55</f>
        <v>750000</v>
      </c>
    </row>
    <row r="60" spans="2:8" ht="24.75" thickBot="1" x14ac:dyDescent="0.45">
      <c r="B60" s="6"/>
      <c r="C60" s="6"/>
      <c r="D60" s="6"/>
      <c r="E60" s="5"/>
      <c r="F60" s="5"/>
      <c r="G60" s="6" t="s">
        <v>66</v>
      </c>
      <c r="H60" s="79">
        <f>H31+H59</f>
        <v>1150000</v>
      </c>
    </row>
    <row r="61" spans="2:8" ht="24.75" thickBot="1" x14ac:dyDescent="0.45">
      <c r="B61" s="3" t="s">
        <v>35</v>
      </c>
    </row>
    <row r="62" spans="2:8" ht="24.75" thickBot="1" x14ac:dyDescent="0.45">
      <c r="B62" s="8"/>
      <c r="C62" s="11" t="s">
        <v>8</v>
      </c>
      <c r="D62" s="261" t="s">
        <v>36</v>
      </c>
      <c r="E62" s="262"/>
      <c r="F62" s="11" t="s">
        <v>38</v>
      </c>
      <c r="G62" s="10" t="s">
        <v>39</v>
      </c>
      <c r="H62" s="13" t="s">
        <v>40</v>
      </c>
    </row>
    <row r="63" spans="2:8" ht="24.75" thickTop="1" x14ac:dyDescent="0.4">
      <c r="B63" s="18" t="s">
        <v>13</v>
      </c>
      <c r="C63" s="20" t="s">
        <v>0</v>
      </c>
      <c r="D63" s="19"/>
      <c r="E63" s="19"/>
      <c r="F63" s="19"/>
      <c r="G63" s="21" t="s">
        <v>28</v>
      </c>
      <c r="H63" s="56">
        <f>H64+H65</f>
        <v>133333</v>
      </c>
    </row>
    <row r="64" spans="2:8" x14ac:dyDescent="0.4">
      <c r="B64" s="25"/>
      <c r="C64" s="26"/>
      <c r="D64" s="259" t="s">
        <v>37</v>
      </c>
      <c r="E64" s="260"/>
      <c r="F64" s="75">
        <f>H6</f>
        <v>0</v>
      </c>
      <c r="G64" s="73">
        <v>0.75</v>
      </c>
      <c r="H64" s="57">
        <f>ROUNDDOWN(F64*G64,0)</f>
        <v>0</v>
      </c>
    </row>
    <row r="65" spans="2:8" x14ac:dyDescent="0.4">
      <c r="B65" s="27"/>
      <c r="C65" s="26"/>
      <c r="D65" s="259" t="s">
        <v>65</v>
      </c>
      <c r="E65" s="260"/>
      <c r="F65" s="76">
        <f>H34</f>
        <v>200000</v>
      </c>
      <c r="G65" s="72">
        <v>0.66666666666666663</v>
      </c>
      <c r="H65" s="57">
        <f>ROUNDDOWN(F65*G65,0)</f>
        <v>133333</v>
      </c>
    </row>
    <row r="66" spans="2:8" x14ac:dyDescent="0.4">
      <c r="B66" s="36" t="s">
        <v>14</v>
      </c>
      <c r="C66" s="37" t="s">
        <v>20</v>
      </c>
      <c r="D66" s="38"/>
      <c r="E66" s="38"/>
      <c r="F66" s="38"/>
      <c r="G66" s="39" t="s">
        <v>29</v>
      </c>
      <c r="H66" s="59">
        <f>H67+H70+H71</f>
        <v>363540</v>
      </c>
    </row>
    <row r="67" spans="2:8" x14ac:dyDescent="0.4">
      <c r="B67" s="24" t="s">
        <v>17</v>
      </c>
      <c r="C67" s="22" t="s">
        <v>22</v>
      </c>
      <c r="D67" s="23"/>
      <c r="E67" s="23"/>
      <c r="F67" s="53"/>
      <c r="G67" s="54" t="s">
        <v>30</v>
      </c>
      <c r="H67" s="60">
        <f>H68+H69</f>
        <v>263540</v>
      </c>
    </row>
    <row r="68" spans="2:8" x14ac:dyDescent="0.4">
      <c r="B68" s="24"/>
      <c r="C68" s="30" t="s">
        <v>27</v>
      </c>
      <c r="D68" s="259" t="s">
        <v>37</v>
      </c>
      <c r="E68" s="260"/>
      <c r="F68" s="75">
        <f>H11</f>
        <v>100000</v>
      </c>
      <c r="G68" s="73">
        <v>0.75</v>
      </c>
      <c r="H68" s="57">
        <f>IF(F68+F69&lt;=C69,ROUNDDOWN(F68*G68,0),IF(F68+F69&gt;C69,ROUNDDOWN((C69*F68*G68)/(F68+F69),0)))</f>
        <v>71874</v>
      </c>
    </row>
    <row r="69" spans="2:8" x14ac:dyDescent="0.4">
      <c r="B69" s="31"/>
      <c r="C69" s="84">
        <f>ROUNDDOWN((H31+H59)/3,0)</f>
        <v>383333</v>
      </c>
      <c r="D69" s="259" t="s">
        <v>65</v>
      </c>
      <c r="E69" s="260"/>
      <c r="F69" s="76">
        <f>H39</f>
        <v>300000</v>
      </c>
      <c r="G69" s="72">
        <v>0.66666666666666663</v>
      </c>
      <c r="H69" s="58">
        <f>IF(F68+F69&lt;=C69,ROUNDDOWN(F69*G69,0),IF(F68+F69&gt;C69,ROUNDDOWN((C69*F69*G69)/(F68+F69),0)))</f>
        <v>191666</v>
      </c>
    </row>
    <row r="70" spans="2:8" x14ac:dyDescent="0.4">
      <c r="B70" s="25" t="s">
        <v>18</v>
      </c>
      <c r="C70" s="26" t="s">
        <v>6</v>
      </c>
      <c r="D70" s="259" t="s">
        <v>37</v>
      </c>
      <c r="E70" s="260"/>
      <c r="F70" s="75">
        <f>H15</f>
        <v>0</v>
      </c>
      <c r="G70" s="73">
        <v>0.75</v>
      </c>
      <c r="H70" s="57">
        <f>ROUNDDOWN(F70*G70,0)</f>
        <v>0</v>
      </c>
    </row>
    <row r="71" spans="2:8" x14ac:dyDescent="0.4">
      <c r="B71" s="32"/>
      <c r="C71" s="29"/>
      <c r="D71" s="259" t="s">
        <v>65</v>
      </c>
      <c r="E71" s="260"/>
      <c r="F71" s="82">
        <f>H43</f>
        <v>150000</v>
      </c>
      <c r="G71" s="72">
        <v>0.66666666666666663</v>
      </c>
      <c r="H71" s="57">
        <f>ROUNDDOWN(F71*G71,0)</f>
        <v>100000</v>
      </c>
    </row>
    <row r="72" spans="2:8" x14ac:dyDescent="0.4">
      <c r="B72" s="25" t="s">
        <v>23</v>
      </c>
      <c r="C72" s="33" t="s">
        <v>1</v>
      </c>
      <c r="D72" s="34"/>
      <c r="E72" s="34"/>
      <c r="F72" s="34"/>
      <c r="G72" s="35" t="s">
        <v>31</v>
      </c>
      <c r="H72" s="61">
        <f>H73+H74</f>
        <v>0</v>
      </c>
    </row>
    <row r="73" spans="2:8" x14ac:dyDescent="0.4">
      <c r="B73" s="25"/>
      <c r="C73" s="26"/>
      <c r="D73" s="259" t="s">
        <v>37</v>
      </c>
      <c r="E73" s="260"/>
      <c r="F73" s="75">
        <f>H19</f>
        <v>0</v>
      </c>
      <c r="G73" s="73">
        <v>0.75</v>
      </c>
      <c r="H73" s="57">
        <f>ROUNDDOWN(F73*G73,0)</f>
        <v>0</v>
      </c>
    </row>
    <row r="74" spans="2:8" x14ac:dyDescent="0.4">
      <c r="B74" s="32"/>
      <c r="C74" s="29"/>
      <c r="D74" s="259" t="s">
        <v>65</v>
      </c>
      <c r="E74" s="260"/>
      <c r="F74" s="76">
        <f>H47</f>
        <v>0</v>
      </c>
      <c r="G74" s="72">
        <v>0.66666666666666663</v>
      </c>
      <c r="H74" s="57">
        <f>ROUNDDOWN(F74*G74,0)</f>
        <v>0</v>
      </c>
    </row>
    <row r="75" spans="2:8" x14ac:dyDescent="0.4">
      <c r="B75" s="40" t="s">
        <v>24</v>
      </c>
      <c r="C75" s="44" t="s">
        <v>25</v>
      </c>
      <c r="D75" s="45"/>
      <c r="E75" s="45"/>
      <c r="F75" s="45"/>
      <c r="G75" s="46" t="s">
        <v>33</v>
      </c>
      <c r="H75" s="77">
        <f>H76+H77</f>
        <v>75000</v>
      </c>
    </row>
    <row r="76" spans="2:8" x14ac:dyDescent="0.4">
      <c r="B76" s="40"/>
      <c r="C76" s="41" t="s">
        <v>32</v>
      </c>
      <c r="D76" s="259" t="s">
        <v>37</v>
      </c>
      <c r="E76" s="260"/>
      <c r="F76" s="75">
        <f>H23</f>
        <v>100000</v>
      </c>
      <c r="G76" s="73">
        <v>0.75</v>
      </c>
      <c r="H76" s="57">
        <f>IF(F76+F77&lt;=C77,ROUNDDOWN(F76*G76,0),IF(F76+F77&gt;C77,ROUNDDOWN((C77*F76*G76)/(F76+F77),0)))</f>
        <v>75000</v>
      </c>
    </row>
    <row r="77" spans="2:8" x14ac:dyDescent="0.4">
      <c r="B77" s="43"/>
      <c r="C77" s="85">
        <f>ROUNDDOWN((H31+H59)/2,0)</f>
        <v>575000</v>
      </c>
      <c r="D77" s="259" t="s">
        <v>65</v>
      </c>
      <c r="E77" s="260"/>
      <c r="F77" s="76">
        <f>H51</f>
        <v>0</v>
      </c>
      <c r="G77" s="72">
        <v>0.66666666666666663</v>
      </c>
      <c r="H77" s="58">
        <f>IF(F76+F77&lt;=C77,ROUNDDOWN(F77*G77,0),IF(F76+F77&gt;C77,ROUNDDOWN((C77*F77*G77)/(F76+F77),0)))</f>
        <v>0</v>
      </c>
    </row>
    <row r="78" spans="2:8" x14ac:dyDescent="0.4">
      <c r="B78" s="40" t="s">
        <v>26</v>
      </c>
      <c r="C78" s="44" t="s">
        <v>2</v>
      </c>
      <c r="D78" s="47"/>
      <c r="E78" s="45"/>
      <c r="F78" s="45"/>
      <c r="G78" s="46" t="s">
        <v>34</v>
      </c>
      <c r="H78" s="77">
        <f>H79+H80</f>
        <v>216666</v>
      </c>
    </row>
    <row r="79" spans="2:8" x14ac:dyDescent="0.4">
      <c r="B79" s="40"/>
      <c r="C79" s="41" t="s">
        <v>32</v>
      </c>
      <c r="D79" s="259" t="s">
        <v>37</v>
      </c>
      <c r="E79" s="260"/>
      <c r="F79" s="75">
        <f>H27</f>
        <v>200000</v>
      </c>
      <c r="G79" s="73">
        <v>0.75</v>
      </c>
      <c r="H79" s="57">
        <f>IF(F79+F80&lt;=C80,ROUNDDOWN(F79*G79,0),IF(F79+F80&gt;C80,ROUNDDOWN((C80*F79*G79)/(F79+F80),0)))</f>
        <v>150000</v>
      </c>
    </row>
    <row r="80" spans="2:8" ht="24.75" thickBot="1" x14ac:dyDescent="0.45">
      <c r="B80" s="42"/>
      <c r="C80" s="86">
        <f>ROUNDDOWN((H31+H59)/2,0)</f>
        <v>575000</v>
      </c>
      <c r="D80" s="257" t="s">
        <v>65</v>
      </c>
      <c r="E80" s="258"/>
      <c r="F80" s="83">
        <f>H55</f>
        <v>100000</v>
      </c>
      <c r="G80" s="74">
        <v>0.66666666666666663</v>
      </c>
      <c r="H80" s="63">
        <f>IF(F79+F80&lt;=C80,ROUNDDOWN(F80*G80,0),IF(F79+F80&gt;C80,ROUNDDOWN((C80*F80*G80)/(F79+F80),0)))</f>
        <v>66666</v>
      </c>
    </row>
    <row r="81" spans="7:8" ht="24.75" thickBot="1" x14ac:dyDescent="0.45">
      <c r="G81" s="4" t="s">
        <v>3</v>
      </c>
      <c r="H81" s="78">
        <f>H63+H66+H72+H75+H78</f>
        <v>788539</v>
      </c>
    </row>
    <row r="82" spans="7:8" ht="24.75" thickBot="1" x14ac:dyDescent="0.45">
      <c r="G82" s="4" t="s">
        <v>41</v>
      </c>
      <c r="H82" s="79">
        <f>IF(H81&gt;=500000,500000,H81)</f>
        <v>500000</v>
      </c>
    </row>
  </sheetData>
  <mergeCells count="14">
    <mergeCell ref="A3:H3"/>
    <mergeCell ref="D80:E80"/>
    <mergeCell ref="D71:E71"/>
    <mergeCell ref="D73:E73"/>
    <mergeCell ref="D74:E74"/>
    <mergeCell ref="D76:E76"/>
    <mergeCell ref="D77:E77"/>
    <mergeCell ref="D79:E79"/>
    <mergeCell ref="D70:E70"/>
    <mergeCell ref="D62:E62"/>
    <mergeCell ref="D64:E64"/>
    <mergeCell ref="D65:E65"/>
    <mergeCell ref="D68:E68"/>
    <mergeCell ref="D69:E69"/>
  </mergeCells>
  <phoneticPr fontId="1"/>
  <pageMargins left="0.70866141732283472" right="0.39370078740157483" top="0.39370078740157483" bottom="0.39370078740157483" header="0.31496062992125984" footer="0.31496062992125984"/>
  <pageSetup paperSize="9" scale="3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様式（白）※数式保護あり</vt:lpstr>
      <vt:lpstr>様式（白）※数式保護なし</vt:lpstr>
      <vt:lpstr>（例） 区分条件以下</vt:lpstr>
      <vt:lpstr>（例）区分条件超え</vt:lpstr>
      <vt:lpstr>'（例） 区分条件以下'!Print_Area</vt:lpstr>
      <vt:lpstr>'（例）区分条件超え'!Print_Area</vt:lpstr>
      <vt:lpstr>'様式（白）※数式保護あり'!Print_Area</vt:lpstr>
      <vt:lpstr>'様式（白）※数式保護なし'!Print_Area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篤子</dc:creator>
  <cp:lastModifiedBy>seto</cp:lastModifiedBy>
  <cp:lastPrinted>2021-08-05T11:00:39Z</cp:lastPrinted>
  <dcterms:created xsi:type="dcterms:W3CDTF">2021-06-10T08:20:13Z</dcterms:created>
  <dcterms:modified xsi:type="dcterms:W3CDTF">2021-09-10T00:25:27Z</dcterms:modified>
</cp:coreProperties>
</file>